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solver_adj" localSheetId="0" hidden="1">Hoja1!$F$3:$G$33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Hoja1!$I$33</definedName>
    <definedName name="solver_lhs2" localSheetId="0" hidden="1">Hoja1!$G$24:$G$33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Hoja1!$J$34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"/>
  <c r="H24" l="1"/>
  <c r="H25"/>
  <c r="H26"/>
  <c r="H27"/>
  <c r="H28"/>
  <c r="H29"/>
  <c r="H30"/>
  <c r="H31"/>
  <c r="H32"/>
  <c r="H33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4"/>
  <c r="H3"/>
  <c r="I3"/>
  <c r="E4"/>
  <c r="E5"/>
  <c r="E6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J33"/>
  <c r="J34"/>
</calcChain>
</file>

<file path=xl/sharedStrings.xml><?xml version="1.0" encoding="utf-8"?>
<sst xmlns="http://schemas.openxmlformats.org/spreadsheetml/2006/main" count="27" uniqueCount="15">
  <si>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</si>
  <si>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</si>
  <si>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</si>
  <si>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</si>
  <si>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</si>
  <si>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</si>
  <si>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</si>
  <si>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</si>
  <si>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</si>
  <si>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</si>
  <si>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Gamma</t>
  </si>
  <si>
    <t>Trabajo</t>
  </si>
  <si>
    <t>EJERCICIO 5.2: La decisión consumo-ocio</t>
  </si>
  <si>
    <t>Límite de tiempo al trabajo</t>
  </si>
  <si>
    <t>Salario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</si>
</sst>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1" fillId="2" borderId="1" xfId="0" applyFont="1" applyFill="1" applyBorder="1"/>
    <xf numFmtId="0" fontId="1" fillId="2" borderId="4" xfId="0" applyFont="1" applyFill="1" applyBorder="1"/>
    <xf numFmtId="0" fontId="2" fillId="3" borderId="5" xfId="0" applyFont="1" applyFill="1" applyBorder="1"/>
    <xf numFmtId="2" fontId="2" fillId="3" borderId="6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5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6" xfId="0" applyNumberFormat="1" applyFont="1" applyFill="1" applyBorder="1" applyAlignment="1"/>
    <xf numFmtId="0" fontId="3" fillId="4" borderId="3" xfId="0" applyFont="1" applyFill="1" applyBorder="1"/>
    <xf numFmtId="0" fontId="2" fillId="4" borderId="2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center"/>
    </xf>
    <xf numFmtId="2" fontId="1" fillId="3" borderId="10" xfId="0" applyNumberFormat="1" applyFont="1" applyFill="1" applyBorder="1" applyAlignment="1"/>
    <xf numFmtId="2" fontId="1" fillId="3" borderId="8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84210526322"/>
          <c:y val="4.16667597401388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1"/>
          <c:y val="0.26666775174052626"/>
          <c:w val="0.80789473684210533"/>
          <c:h val="0.44583514744119229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20.452281071566027</c:v>
                </c:pt>
                <c:pt idx="1">
                  <c:v>20.191932214234399</c:v>
                </c:pt>
                <c:pt idx="2">
                  <c:v>19.935279654678272</c:v>
                </c:pt>
                <c:pt idx="3">
                  <c:v>19.682249722418458</c:v>
                </c:pt>
                <c:pt idx="4">
                  <c:v>19.432768050017312</c:v>
                </c:pt>
                <c:pt idx="5">
                  <c:v>19.186767661571153</c:v>
                </c:pt>
                <c:pt idx="6">
                  <c:v>18.944179085012127</c:v>
                </c:pt>
                <c:pt idx="7">
                  <c:v>18.704938071423154</c:v>
                </c:pt>
                <c:pt idx="8">
                  <c:v>18.46898343288607</c:v>
                </c:pt>
                <c:pt idx="9">
                  <c:v>18.236251472860552</c:v>
                </c:pt>
                <c:pt idx="10">
                  <c:v>18.006685600274391</c:v>
                </c:pt>
                <c:pt idx="11">
                  <c:v>17.780227767667132</c:v>
                </c:pt>
                <c:pt idx="12">
                  <c:v>17.556823241544755</c:v>
                </c:pt>
                <c:pt idx="13">
                  <c:v>17.336419860768501</c:v>
                </c:pt>
                <c:pt idx="14">
                  <c:v>17.118963559590018</c:v>
                </c:pt>
                <c:pt idx="15">
                  <c:v>16.904406097056661</c:v>
                </c:pt>
                <c:pt idx="16">
                  <c:v>16.692698405316328</c:v>
                </c:pt>
                <c:pt idx="17">
                  <c:v>16.48379269340354</c:v>
                </c:pt>
                <c:pt idx="18">
                  <c:v>16.277642279458153</c:v>
                </c:pt>
                <c:pt idx="19">
                  <c:v>16.074203218777594</c:v>
                </c:pt>
                <c:pt idx="20">
                  <c:v>15.873432466103043</c:v>
                </c:pt>
                <c:pt idx="21">
                  <c:v>15.675286633586751</c:v>
                </c:pt>
                <c:pt idx="22">
                  <c:v>15.479725256292896</c:v>
                </c:pt>
                <c:pt idx="23">
                  <c:v>15.28670692217117</c:v>
                </c:pt>
                <c:pt idx="24">
                  <c:v>15.096193821037167</c:v>
                </c:pt>
                <c:pt idx="25">
                  <c:v>14.908147267294741</c:v>
                </c:pt>
                <c:pt idx="26">
                  <c:v>14.722529345958705</c:v>
                </c:pt>
                <c:pt idx="27">
                  <c:v>14.539303852850912</c:v>
                </c:pt>
                <c:pt idx="28">
                  <c:v>14.358435290193622</c:v>
                </c:pt>
                <c:pt idx="29">
                  <c:v>14.179889551882956</c:v>
                </c:pt>
                <c:pt idx="30">
                  <c:v>14.003631351520895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A7-4943-AE8B-D13F99A545D0}"/>
            </c:ext>
          </c:extLst>
        </c:ser>
        <c:dLbls/>
        <c:marker val="1"/>
        <c:axId val="89606016"/>
        <c:axId val="89620480"/>
      </c:lineChart>
      <c:catAx>
        <c:axId val="89606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8421052639"/>
              <c:y val="0.8416701103851380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20480"/>
        <c:crosses val="autoZero"/>
        <c:auto val="1"/>
        <c:lblAlgn val="ctr"/>
        <c:lblOffset val="100"/>
        <c:tickLblSkip val="3"/>
        <c:tickMarkSkip val="1"/>
      </c:catAx>
      <c:valAx>
        <c:axId val="8962048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060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Renta</a:t>
            </a:r>
          </a:p>
        </c:rich>
      </c:tx>
      <c:layout>
        <c:manualLayout>
          <c:xMode val="edge"/>
          <c:yMode val="edge"/>
          <c:x val="0.43569664028216948"/>
          <c:y val="3.74530587522713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85603996483341"/>
          <c:y val="0.24344658329889143"/>
          <c:w val="0.80840102218929988"/>
          <c:h val="0.4981291627500393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0.14921085512294743</c:v>
                </c:pt>
                <c:pt idx="1">
                  <c:v>1.3081948045269833</c:v>
                </c:pt>
                <c:pt idx="2">
                  <c:v>2.6971872149597322</c:v>
                </c:pt>
                <c:pt idx="3">
                  <c:v>4.0178226558222478</c:v>
                </c:pt>
                <c:pt idx="4">
                  <c:v>5.292830433558426</c:v>
                </c:pt>
                <c:pt idx="5">
                  <c:v>6.5610900302117283</c:v>
                </c:pt>
                <c:pt idx="6">
                  <c:v>7.8437495270574846</c:v>
                </c:pt>
                <c:pt idx="7">
                  <c:v>9.1466001738108531</c:v>
                </c:pt>
                <c:pt idx="8">
                  <c:v>10.465454687652983</c:v>
                </c:pt>
                <c:pt idx="9">
                  <c:v>11.790774082380784</c:v>
                </c:pt>
                <c:pt idx="10">
                  <c:v>13.111486313124715</c:v>
                </c:pt>
                <c:pt idx="11">
                  <c:v>14.418052159366388</c:v>
                </c:pt>
                <c:pt idx="12">
                  <c:v>15.704954430593004</c:v>
                </c:pt>
                <c:pt idx="13">
                  <c:v>16.972338313315902</c:v>
                </c:pt>
                <c:pt idx="14">
                  <c:v>18.225867839696836</c:v>
                </c:pt>
                <c:pt idx="15">
                  <c:v>19.474751538129279</c:v>
                </c:pt>
                <c:pt idx="16">
                  <c:v>20.728069520189727</c:v>
                </c:pt>
                <c:pt idx="17">
                  <c:v>21.991184686073264</c:v>
                </c:pt>
                <c:pt idx="18">
                  <c:v>23.263530205102374</c:v>
                </c:pt>
                <c:pt idx="19">
                  <c:v>24.538998626514854</c:v>
                </c:pt>
                <c:pt idx="20">
                  <c:v>25.837906964217833</c:v>
                </c:pt>
                <c:pt idx="21">
                  <c:v>27.067676944554702</c:v>
                </c:pt>
                <c:pt idx="22">
                  <c:v>28.313448483261919</c:v>
                </c:pt>
                <c:pt idx="23">
                  <c:v>29.552953377745204</c:v>
                </c:pt>
                <c:pt idx="24">
                  <c:v>30.79421819126183</c:v>
                </c:pt>
                <c:pt idx="25">
                  <c:v>32.041483828186628</c:v>
                </c:pt>
                <c:pt idx="26">
                  <c:v>33.294584956104529</c:v>
                </c:pt>
                <c:pt idx="27">
                  <c:v>34.548792713863683</c:v>
                </c:pt>
                <c:pt idx="28">
                  <c:v>35.79413331334991</c:v>
                </c:pt>
                <c:pt idx="29">
                  <c:v>37.028247976236386</c:v>
                </c:pt>
                <c:pt idx="30">
                  <c:v>38.297977688871939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BE-4CD1-9744-7F42BD494BE1}"/>
            </c:ext>
          </c:extLst>
        </c:ser>
        <c:dLbls/>
        <c:marker val="1"/>
        <c:axId val="89718784"/>
        <c:axId val="89720704"/>
      </c:lineChart>
      <c:catAx>
        <c:axId val="89718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2607449667"/>
              <c:y val="0.8576808668147251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720704"/>
        <c:crosses val="autoZero"/>
        <c:auto val="1"/>
        <c:lblAlgn val="ctr"/>
        <c:lblOffset val="100"/>
        <c:tickLblSkip val="4"/>
        <c:tickMarkSkip val="1"/>
      </c:catAx>
      <c:valAx>
        <c:axId val="8972070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7187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408439329699182"/>
          <c:y val="3.69004927015702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Hoja1!$I$3:$I$33</c:f>
              <c:numCache>
                <c:formatCode>0.00</c:formatCode>
                <c:ptCount val="31"/>
                <c:pt idx="0">
                  <c:v>-20.303070216443079</c:v>
                </c:pt>
                <c:pt idx="1">
                  <c:v>-39.592869030479356</c:v>
                </c:pt>
                <c:pt idx="2">
                  <c:v>-57.622818850807477</c:v>
                </c:pt>
                <c:pt idx="3">
                  <c:v>-74.439702294419831</c:v>
                </c:pt>
                <c:pt idx="4">
                  <c:v>-90.068433956767123</c:v>
                </c:pt>
                <c:pt idx="5">
                  <c:v>-104.4954802672619</c:v>
                </c:pt>
                <c:pt idx="6">
                  <c:v>-117.68581943056178</c:v>
                </c:pt>
                <c:pt idx="7">
                  <c:v>-129.5978737167853</c:v>
                </c:pt>
                <c:pt idx="8">
                  <c:v>-140.19335993635411</c:v>
                </c:pt>
                <c:pt idx="9">
                  <c:v>-149.44270452556097</c:v>
                </c:pt>
                <c:pt idx="10">
                  <c:v>-157.32675790322185</c:v>
                </c:pt>
                <c:pt idx="11">
                  <c:v>-163.83546866958702</c:v>
                </c:pt>
                <c:pt idx="12">
                  <c:v>-168.96404685393051</c:v>
                </c:pt>
                <c:pt idx="13">
                  <c:v>-172.70740933846173</c:v>
                </c:pt>
                <c:pt idx="14">
                  <c:v>-175.05465324512414</c:v>
                </c:pt>
                <c:pt idx="15">
                  <c:v>-175.985400868954</c:v>
                </c:pt>
                <c:pt idx="16">
                  <c:v>-175.46973777145968</c:v>
                </c:pt>
                <c:pt idx="17">
                  <c:v>-173.47174053421912</c:v>
                </c:pt>
                <c:pt idx="18">
                  <c:v>-169.95528741925929</c:v>
                </c:pt>
                <c:pt idx="19">
                  <c:v>-164.88959775990722</c:v>
                </c:pt>
                <c:pt idx="20">
                  <c:v>-158.22291521699057</c:v>
                </c:pt>
                <c:pt idx="21">
                  <c:v>-149.99498321036242</c:v>
                </c:pt>
                <c:pt idx="22">
                  <c:v>-140.16115964760064</c:v>
                </c:pt>
                <c:pt idx="23">
                  <c:v>-128.6981363849786</c:v>
                </c:pt>
                <c:pt idx="24">
                  <c:v>-115.5740747424535</c:v>
                </c:pt>
                <c:pt idx="25">
                  <c:v>-100.75221967641069</c:v>
                </c:pt>
                <c:pt idx="26">
                  <c:v>-84.195208459793079</c:v>
                </c:pt>
                <c:pt idx="27">
                  <c:v>-65.869623767976179</c:v>
                </c:pt>
                <c:pt idx="28">
                  <c:v>-45.751318220179414</c:v>
                </c:pt>
                <c:pt idx="29">
                  <c:v>-23.817986160229573</c:v>
                </c:pt>
                <c:pt idx="30">
                  <c:v>4.5391687919504875E-7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BA-4227-BCF1-29F2806AAB30}"/>
            </c:ext>
          </c:extLst>
        </c:ser>
        <c:dLbls/>
        <c:marker val="1"/>
        <c:axId val="89753472"/>
        <c:axId val="89776128"/>
      </c:lineChart>
      <c:catAx>
        <c:axId val="89753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685097055"/>
              <c:y val="0.85978026430906662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776128"/>
        <c:crosses val="autoZero"/>
        <c:auto val="1"/>
        <c:lblAlgn val="ctr"/>
        <c:lblOffset val="100"/>
        <c:tickLblSkip val="4"/>
        <c:tickMarkSkip val="1"/>
      </c:catAx>
      <c:valAx>
        <c:axId val="897761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75347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n-US" sz="1100" b="1"/>
              <a:t>Trabajo</a:t>
            </a:r>
          </a:p>
        </c:rich>
      </c:tx>
      <c:layout>
        <c:manualLayout>
          <c:xMode val="edge"/>
          <c:yMode val="edge"/>
          <c:x val="0.41929824561403511"/>
          <c:y val="4.72221291487500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6"/>
          <c:y val="0.26666775174052626"/>
          <c:w val="0.80789473684210555"/>
          <c:h val="0.4458351474411921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4.9736951707649146E-3</c:v>
                </c:pt>
                <c:pt idx="1">
                  <c:v>4.2199832404096235E-2</c:v>
                </c:pt>
                <c:pt idx="2">
                  <c:v>8.4287100467491632E-2</c:v>
                </c:pt>
                <c:pt idx="3">
                  <c:v>0.12175220169158327</c:v>
                </c:pt>
                <c:pt idx="4">
                  <c:v>0.1556714833399537</c:v>
                </c:pt>
                <c:pt idx="5">
                  <c:v>0.18745971514890652</c:v>
                </c:pt>
                <c:pt idx="6">
                  <c:v>0.21788193130715236</c:v>
                </c:pt>
                <c:pt idx="7">
                  <c:v>0.24720541010299601</c:v>
                </c:pt>
                <c:pt idx="8">
                  <c:v>0.27540670230665742</c:v>
                </c:pt>
                <c:pt idx="9">
                  <c:v>0.30232754057386624</c:v>
                </c:pt>
                <c:pt idx="10">
                  <c:v>0.32778715782811785</c:v>
                </c:pt>
                <c:pt idx="11">
                  <c:v>0.35165980876503383</c:v>
                </c:pt>
                <c:pt idx="12">
                  <c:v>0.37392748644269058</c:v>
                </c:pt>
                <c:pt idx="13">
                  <c:v>0.39470554217013726</c:v>
                </c:pt>
                <c:pt idx="14">
                  <c:v>0.41422426908401899</c:v>
                </c:pt>
                <c:pt idx="15">
                  <c:v>0.43277225640287287</c:v>
                </c:pt>
                <c:pt idx="16">
                  <c:v>0.45061020696064624</c:v>
                </c:pt>
                <c:pt idx="17">
                  <c:v>0.46789754651219712</c:v>
                </c:pt>
                <c:pt idx="18">
                  <c:v>0.48465687927296613</c:v>
                </c:pt>
                <c:pt idx="19">
                  <c:v>0.50079589033703786</c:v>
                </c:pt>
                <c:pt idx="20">
                  <c:v>0.51675813928435665</c:v>
                </c:pt>
                <c:pt idx="21">
                  <c:v>0.53073876361871963</c:v>
                </c:pt>
                <c:pt idx="22">
                  <c:v>0.54448939390888307</c:v>
                </c:pt>
                <c:pt idx="23">
                  <c:v>0.55760289391972084</c:v>
                </c:pt>
                <c:pt idx="24">
                  <c:v>0.57026329983818203</c:v>
                </c:pt>
                <c:pt idx="25">
                  <c:v>0.58257243323975694</c:v>
                </c:pt>
                <c:pt idx="26">
                  <c:v>0.59454615993043802</c:v>
                </c:pt>
                <c:pt idx="27">
                  <c:v>0.60611917041866115</c:v>
                </c:pt>
                <c:pt idx="28">
                  <c:v>0.61714022954051573</c:v>
                </c:pt>
                <c:pt idx="29">
                  <c:v>0.6275974233260404</c:v>
                </c:pt>
                <c:pt idx="30">
                  <c:v>0.63829962814786567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9E-4B47-9AA9-3F8075961FC9}"/>
            </c:ext>
          </c:extLst>
        </c:ser>
        <c:dLbls/>
        <c:marker val="1"/>
        <c:axId val="90363776"/>
        <c:axId val="90374144"/>
      </c:lineChart>
      <c:catAx>
        <c:axId val="90363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8421052639"/>
              <c:y val="0.8416701103851380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74144"/>
        <c:crosses val="autoZero"/>
        <c:auto val="1"/>
        <c:lblAlgn val="ctr"/>
        <c:lblOffset val="100"/>
        <c:tickLblSkip val="3"/>
        <c:tickMarkSkip val="1"/>
      </c:catAx>
      <c:valAx>
        <c:axId val="9037414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6377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33" r="0.750000000000000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15</xdr:col>
      <xdr:colOff>586740</xdr:colOff>
      <xdr:row>16</xdr:row>
      <xdr:rowOff>0</xdr:rowOff>
    </xdr:to>
    <xdr:graphicFrame macro="">
      <xdr:nvGraphicFramePr>
        <xdr:cNvPr id="110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17</xdr:row>
      <xdr:rowOff>0</xdr:rowOff>
    </xdr:from>
    <xdr:to>
      <xdr:col>15</xdr:col>
      <xdr:colOff>601980</xdr:colOff>
      <xdr:row>32</xdr:row>
      <xdr:rowOff>106680</xdr:rowOff>
    </xdr:to>
    <xdr:graphicFrame macro="">
      <xdr:nvGraphicFramePr>
        <xdr:cNvPr id="111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723900</xdr:colOff>
      <xdr:row>2</xdr:row>
      <xdr:rowOff>0</xdr:rowOff>
    </xdr:from>
    <xdr:to>
      <xdr:col>20</xdr:col>
      <xdr:colOff>590550</xdr:colOff>
      <xdr:row>16</xdr:row>
      <xdr:rowOff>22860</xdr:rowOff>
    </xdr:to>
    <xdr:graphicFrame macro="">
      <xdr:nvGraphicFramePr>
        <xdr:cNvPr id="111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17</xdr:row>
      <xdr:rowOff>0</xdr:rowOff>
    </xdr:from>
    <xdr:to>
      <xdr:col>20</xdr:col>
      <xdr:colOff>666750</xdr:colOff>
      <xdr:row>32</xdr:row>
      <xdr:rowOff>57150</xdr:rowOff>
    </xdr:to>
    <xdr:graphicFrame macro="">
      <xdr:nvGraphicFramePr>
        <xdr:cNvPr id="111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34"/>
  <sheetViews>
    <sheetView tabSelected="1" workbookViewId="0">
      <selection activeCell="R41" sqref="R41"/>
    </sheetView>
  </sheetViews>
  <sheetFormatPr baseColWidth="10" defaultColWidth="11.42578125" defaultRowHeight="15"/>
  <cols>
    <col min="1" max="1" width="42.140625" style="1" customWidth="1"/>
    <col min="2" max="2" width="11" style="1" customWidth="1"/>
    <col min="3" max="3" width="4.28515625" style="1" customWidth="1"/>
    <col min="4" max="4" width="11.42578125" style="1" hidden="1" customWidth="1"/>
    <col min="5" max="5" width="9.140625" style="1" customWidth="1"/>
    <col min="6" max="6" width="9.42578125" style="1" customWidth="1"/>
    <col min="7" max="7" width="8.140625" style="1" customWidth="1"/>
    <col min="8" max="8" width="7.85546875" style="1" customWidth="1"/>
    <col min="9" max="9" width="9.140625" style="1" customWidth="1"/>
    <col min="10" max="10" width="8.5703125" style="1" customWidth="1"/>
    <col min="11" max="11" width="3.28515625" style="1" customWidth="1"/>
    <col min="12" max="16384" width="11.42578125" style="1"/>
  </cols>
  <sheetData>
    <row r="1" spans="1:58" ht="15.75" thickBot="1">
      <c r="A1" s="7" t="s">
        <v>12</v>
      </c>
      <c r="BC1" s="2"/>
    </row>
    <row r="2" spans="1:58" ht="15.75" thickBot="1">
      <c r="A2" s="8" t="s">
        <v>13</v>
      </c>
      <c r="E2" s="18" t="s">
        <v>9</v>
      </c>
      <c r="F2" s="19" t="s">
        <v>4</v>
      </c>
      <c r="G2" s="19" t="s">
        <v>11</v>
      </c>
      <c r="H2" s="19" t="s">
        <v>5</v>
      </c>
      <c r="I2" s="19" t="s">
        <v>6</v>
      </c>
      <c r="J2" s="20" t="s">
        <v>7</v>
      </c>
      <c r="BC2" s="3"/>
      <c r="BD2" s="3"/>
      <c r="BE2" s="3"/>
    </row>
    <row r="3" spans="1:58" ht="15.75" thickBot="1">
      <c r="A3" s="1" t="s">
        <v>0</v>
      </c>
      <c r="E3" s="13">
        <v>0</v>
      </c>
      <c r="F3" s="14">
        <v>20.452281071566027</v>
      </c>
      <c r="G3" s="14">
        <v>4.9736951707649146E-3</v>
      </c>
      <c r="H3" s="14">
        <f>G3*$B$8</f>
        <v>0.14921085512294743</v>
      </c>
      <c r="I3" s="14">
        <f>H3-F3</f>
        <v>-20.303070216443079</v>
      </c>
      <c r="J3" s="15">
        <f>$B$5^E3*($B$7*LN(F3)+(1-$B$7)*LN(1-G3))</f>
        <v>1.2042461049488338</v>
      </c>
    </row>
    <row r="4" spans="1:58">
      <c r="A4" s="16" t="s">
        <v>1</v>
      </c>
      <c r="B4" s="17"/>
      <c r="E4" s="13">
        <f>E3+1</f>
        <v>1</v>
      </c>
      <c r="F4" s="14">
        <v>20.191932214234399</v>
      </c>
      <c r="G4" s="14">
        <v>4.2199832404096235E-2</v>
      </c>
      <c r="H4" s="14">
        <f>G4*($B$8+E4)</f>
        <v>1.3081948045269833</v>
      </c>
      <c r="I4" s="14">
        <f>(1+$B$6)*I3+H4-F4</f>
        <v>-39.592869030479356</v>
      </c>
      <c r="J4" s="15">
        <f t="shared" ref="J4:J32" si="0">$B$5^E4*($B$7*LN(F4)+(1-$B$7)*LN(1-G4))</f>
        <v>1.1409562745990913</v>
      </c>
    </row>
    <row r="5" spans="1:58">
      <c r="A5" s="9" t="s">
        <v>2</v>
      </c>
      <c r="B5" s="10">
        <v>0.97</v>
      </c>
      <c r="E5" s="13">
        <f t="shared" ref="E5:E33" si="1">E4+1</f>
        <v>2</v>
      </c>
      <c r="F5" s="14">
        <v>19.935279654678272</v>
      </c>
      <c r="G5" s="14">
        <v>8.4287100467491632E-2</v>
      </c>
      <c r="H5" s="14">
        <f t="shared" ref="H5:H33" si="2">G5*($B$8+E5)</f>
        <v>2.6971872149597322</v>
      </c>
      <c r="I5" s="14">
        <f t="shared" ref="I5:I33" si="3">(1+$B$6)*I4+H5-F5</f>
        <v>-57.622818850807477</v>
      </c>
      <c r="J5" s="15">
        <f t="shared" si="0"/>
        <v>1.0765448188497935</v>
      </c>
    </row>
    <row r="6" spans="1:58">
      <c r="A6" s="9" t="s">
        <v>3</v>
      </c>
      <c r="B6" s="10">
        <v>0.02</v>
      </c>
      <c r="E6" s="13">
        <f t="shared" si="1"/>
        <v>3</v>
      </c>
      <c r="F6" s="14">
        <v>19.682249722418458</v>
      </c>
      <c r="G6" s="14">
        <v>0.12175220169158327</v>
      </c>
      <c r="H6" s="14">
        <f t="shared" si="2"/>
        <v>4.0178226558222478</v>
      </c>
      <c r="I6" s="14">
        <f t="shared" si="3"/>
        <v>-74.439702294419831</v>
      </c>
      <c r="J6" s="15">
        <f t="shared" si="0"/>
        <v>1.0167094926589326</v>
      </c>
    </row>
    <row r="7" spans="1:58">
      <c r="A7" s="9" t="s">
        <v>10</v>
      </c>
      <c r="B7" s="10">
        <v>0.4</v>
      </c>
      <c r="E7" s="13">
        <f t="shared" si="1"/>
        <v>4</v>
      </c>
      <c r="F7" s="14">
        <v>19.432768050017312</v>
      </c>
      <c r="G7" s="14">
        <v>0.1556714833399537</v>
      </c>
      <c r="H7" s="14">
        <f t="shared" si="2"/>
        <v>5.292830433558426</v>
      </c>
      <c r="I7" s="14">
        <f t="shared" si="3"/>
        <v>-90.068433956767123</v>
      </c>
      <c r="J7" s="15">
        <f t="shared" si="0"/>
        <v>0.9607694338028131</v>
      </c>
    </row>
    <row r="8" spans="1:58" ht="15.75" thickBot="1">
      <c r="A8" s="11" t="s">
        <v>14</v>
      </c>
      <c r="B8" s="12">
        <v>30</v>
      </c>
      <c r="E8" s="13">
        <f t="shared" si="1"/>
        <v>5</v>
      </c>
      <c r="F8" s="14">
        <v>19.186767661571153</v>
      </c>
      <c r="G8" s="14">
        <v>0.18745971514890652</v>
      </c>
      <c r="H8" s="14">
        <f t="shared" si="2"/>
        <v>6.5610900302117283</v>
      </c>
      <c r="I8" s="14">
        <f t="shared" si="3"/>
        <v>-104.4954802672619</v>
      </c>
      <c r="J8" s="15">
        <f t="shared" si="0"/>
        <v>0.90779734090370345</v>
      </c>
      <c r="BF8" s="4"/>
    </row>
    <row r="9" spans="1:58">
      <c r="A9" s="1" t="s">
        <v>0</v>
      </c>
      <c r="E9" s="13">
        <f t="shared" si="1"/>
        <v>6</v>
      </c>
      <c r="F9" s="14">
        <v>18.944179085012127</v>
      </c>
      <c r="G9" s="14">
        <v>0.21788193130715236</v>
      </c>
      <c r="H9" s="14">
        <f t="shared" si="2"/>
        <v>7.8437495270574846</v>
      </c>
      <c r="I9" s="14">
        <f t="shared" si="3"/>
        <v>-117.68581943056178</v>
      </c>
      <c r="J9" s="15">
        <f t="shared" si="0"/>
        <v>0.85725225984426912</v>
      </c>
    </row>
    <row r="10" spans="1:58">
      <c r="A10" s="1" t="s">
        <v>0</v>
      </c>
      <c r="E10" s="13">
        <f t="shared" si="1"/>
        <v>7</v>
      </c>
      <c r="F10" s="14">
        <v>18.704938071423154</v>
      </c>
      <c r="G10" s="14">
        <v>0.24720541010299601</v>
      </c>
      <c r="H10" s="14">
        <f t="shared" si="2"/>
        <v>9.1466001738108531</v>
      </c>
      <c r="I10" s="14">
        <f t="shared" si="3"/>
        <v>-129.5978737167853</v>
      </c>
      <c r="J10" s="15">
        <f t="shared" si="0"/>
        <v>0.80890176073761133</v>
      </c>
    </row>
    <row r="11" spans="1:58">
      <c r="A11" s="1" t="s">
        <v>0</v>
      </c>
      <c r="E11" s="13">
        <f t="shared" si="1"/>
        <v>8</v>
      </c>
      <c r="F11" s="14">
        <v>18.46898343288607</v>
      </c>
      <c r="G11" s="14">
        <v>0.27540670230665742</v>
      </c>
      <c r="H11" s="14">
        <f t="shared" si="2"/>
        <v>10.465454687652983</v>
      </c>
      <c r="I11" s="14">
        <f t="shared" si="3"/>
        <v>-140.19335993635411</v>
      </c>
      <c r="J11" s="15">
        <f t="shared" si="0"/>
        <v>0.7627000472787836</v>
      </c>
    </row>
    <row r="12" spans="1:58">
      <c r="A12" s="1" t="s">
        <v>0</v>
      </c>
      <c r="C12" s="1" t="s">
        <v>0</v>
      </c>
      <c r="E12" s="13">
        <f t="shared" si="1"/>
        <v>9</v>
      </c>
      <c r="F12" s="14">
        <v>18.236251472860552</v>
      </c>
      <c r="G12" s="14">
        <v>0.30232754057386624</v>
      </c>
      <c r="H12" s="14">
        <f t="shared" si="2"/>
        <v>11.790774082380784</v>
      </c>
      <c r="I12" s="14">
        <f t="shared" si="3"/>
        <v>-149.44270452556097</v>
      </c>
      <c r="J12" s="15">
        <f t="shared" si="0"/>
        <v>0.71869298812011662</v>
      </c>
    </row>
    <row r="13" spans="1:58">
      <c r="A13" s="1" t="s">
        <v>0</v>
      </c>
      <c r="E13" s="13">
        <f t="shared" si="1"/>
        <v>10</v>
      </c>
      <c r="F13" s="14">
        <v>18.006685600274391</v>
      </c>
      <c r="G13" s="14">
        <v>0.32778715782811785</v>
      </c>
      <c r="H13" s="14">
        <f t="shared" si="2"/>
        <v>13.111486313124715</v>
      </c>
      <c r="I13" s="14">
        <f t="shared" si="3"/>
        <v>-157.32675790322185</v>
      </c>
      <c r="J13" s="15">
        <f t="shared" si="0"/>
        <v>0.67694730242433321</v>
      </c>
      <c r="L13" s="1" t="s">
        <v>0</v>
      </c>
    </row>
    <row r="14" spans="1:58">
      <c r="E14" s="13">
        <f t="shared" si="1"/>
        <v>11</v>
      </c>
      <c r="F14" s="14">
        <v>17.780227767667132</v>
      </c>
      <c r="G14" s="14">
        <v>0.35165980876503383</v>
      </c>
      <c r="H14" s="14">
        <f t="shared" si="2"/>
        <v>14.418052159366388</v>
      </c>
      <c r="I14" s="14">
        <f t="shared" si="3"/>
        <v>-163.83546866958702</v>
      </c>
      <c r="J14" s="15">
        <f t="shared" si="0"/>
        <v>0.63749876745490919</v>
      </c>
    </row>
    <row r="15" spans="1:58">
      <c r="C15" s="2" t="s">
        <v>0</v>
      </c>
      <c r="E15" s="13">
        <f t="shared" si="1"/>
        <v>12</v>
      </c>
      <c r="F15" s="14">
        <v>17.556823241544755</v>
      </c>
      <c r="G15" s="14">
        <v>0.37392748644269058</v>
      </c>
      <c r="H15" s="14">
        <f t="shared" si="2"/>
        <v>15.704954430593004</v>
      </c>
      <c r="I15" s="14">
        <f t="shared" si="3"/>
        <v>-168.96404685393051</v>
      </c>
      <c r="J15" s="15">
        <f t="shared" si="0"/>
        <v>0.6003149212463077</v>
      </c>
    </row>
    <row r="16" spans="1:58">
      <c r="C16" s="2" t="s">
        <v>0</v>
      </c>
      <c r="E16" s="13">
        <f t="shared" si="1"/>
        <v>13</v>
      </c>
      <c r="F16" s="14">
        <v>17.336419860768501</v>
      </c>
      <c r="G16" s="14">
        <v>0.39470554217013726</v>
      </c>
      <c r="H16" s="14">
        <f t="shared" si="2"/>
        <v>16.972338313315902</v>
      </c>
      <c r="I16" s="14">
        <f t="shared" si="3"/>
        <v>-172.70740933846173</v>
      </c>
      <c r="J16" s="15">
        <f t="shared" si="0"/>
        <v>0.56527522006965703</v>
      </c>
    </row>
    <row r="17" spans="1:10">
      <c r="A17" s="5"/>
      <c r="B17" s="5"/>
      <c r="C17" s="6"/>
      <c r="E17" s="13">
        <f t="shared" si="1"/>
        <v>14</v>
      </c>
      <c r="F17" s="14">
        <v>17.118963559590018</v>
      </c>
      <c r="G17" s="14">
        <v>0.41422426908401899</v>
      </c>
      <c r="H17" s="14">
        <f t="shared" si="2"/>
        <v>18.225867839696836</v>
      </c>
      <c r="I17" s="14">
        <f t="shared" si="3"/>
        <v>-175.05465324512414</v>
      </c>
      <c r="J17" s="15">
        <f t="shared" si="0"/>
        <v>0.53218153590224015</v>
      </c>
    </row>
    <row r="18" spans="1:10">
      <c r="A18" s="5"/>
      <c r="B18" s="5"/>
      <c r="C18" s="6"/>
      <c r="E18" s="13">
        <f t="shared" si="1"/>
        <v>15</v>
      </c>
      <c r="F18" s="14">
        <v>16.904406097056661</v>
      </c>
      <c r="G18" s="14">
        <v>0.43277225640287287</v>
      </c>
      <c r="H18" s="14">
        <f t="shared" si="2"/>
        <v>19.474751538129279</v>
      </c>
      <c r="I18" s="14">
        <f t="shared" si="3"/>
        <v>-175.985400868954</v>
      </c>
      <c r="J18" s="15">
        <f t="shared" si="0"/>
        <v>0.5007959924195573</v>
      </c>
    </row>
    <row r="19" spans="1:10">
      <c r="A19" s="5"/>
      <c r="B19" s="5"/>
      <c r="C19" s="6"/>
      <c r="E19" s="13">
        <f t="shared" si="1"/>
        <v>16</v>
      </c>
      <c r="F19" s="14">
        <v>16.692698405316328</v>
      </c>
      <c r="G19" s="14">
        <v>0.45061020696064624</v>
      </c>
      <c r="H19" s="14">
        <f t="shared" si="2"/>
        <v>20.728069520189727</v>
      </c>
      <c r="I19" s="14">
        <f t="shared" si="3"/>
        <v>-175.46973777145968</v>
      </c>
      <c r="J19" s="15">
        <f t="shared" si="0"/>
        <v>0.47089932667069406</v>
      </c>
    </row>
    <row r="20" spans="1:10">
      <c r="A20" s="5"/>
      <c r="B20" s="5"/>
      <c r="C20" s="6"/>
      <c r="E20" s="13">
        <f t="shared" si="1"/>
        <v>17</v>
      </c>
      <c r="F20" s="14">
        <v>16.48379269340354</v>
      </c>
      <c r="G20" s="14">
        <v>0.46789754651219712</v>
      </c>
      <c r="H20" s="14">
        <f t="shared" si="2"/>
        <v>21.991184686073264</v>
      </c>
      <c r="I20" s="14">
        <f t="shared" si="3"/>
        <v>-173.47174053421912</v>
      </c>
      <c r="J20" s="15">
        <f t="shared" si="0"/>
        <v>0.44234096837064901</v>
      </c>
    </row>
    <row r="21" spans="1:10">
      <c r="A21" s="5"/>
      <c r="B21" s="5"/>
      <c r="C21" s="6"/>
      <c r="E21" s="13">
        <f t="shared" si="1"/>
        <v>18</v>
      </c>
      <c r="F21" s="14">
        <v>16.277642279458153</v>
      </c>
      <c r="G21" s="14">
        <v>0.48465687927296613</v>
      </c>
      <c r="H21" s="14">
        <f t="shared" si="2"/>
        <v>23.263530205102374</v>
      </c>
      <c r="I21" s="14">
        <f t="shared" si="3"/>
        <v>-169.95528741925929</v>
      </c>
      <c r="J21" s="15">
        <f t="shared" si="0"/>
        <v>0.41506356105829212</v>
      </c>
    </row>
    <row r="22" spans="1:10">
      <c r="A22" s="5"/>
      <c r="B22" s="5"/>
      <c r="C22" s="6"/>
      <c r="E22" s="13">
        <f t="shared" si="1"/>
        <v>19</v>
      </c>
      <c r="F22" s="14">
        <v>16.074203218777594</v>
      </c>
      <c r="G22" s="14">
        <v>0.50079589033703786</v>
      </c>
      <c r="H22" s="14">
        <f t="shared" si="2"/>
        <v>24.538998626514854</v>
      </c>
      <c r="I22" s="14">
        <f t="shared" si="3"/>
        <v>-164.88959775990722</v>
      </c>
      <c r="J22" s="15">
        <f t="shared" si="0"/>
        <v>0.38908885698165063</v>
      </c>
    </row>
    <row r="23" spans="1:10">
      <c r="A23" s="5"/>
      <c r="B23" s="5"/>
      <c r="C23" s="6"/>
      <c r="E23" s="13">
        <f t="shared" si="1"/>
        <v>20</v>
      </c>
      <c r="F23" s="14">
        <v>15.873432466103043</v>
      </c>
      <c r="G23" s="14">
        <v>0.51675813928435665</v>
      </c>
      <c r="H23" s="14">
        <f t="shared" si="2"/>
        <v>25.837906964217833</v>
      </c>
      <c r="I23" s="14">
        <f t="shared" si="3"/>
        <v>-158.22291521699057</v>
      </c>
      <c r="J23" s="15">
        <f t="shared" si="0"/>
        <v>0.36407896802338496</v>
      </c>
    </row>
    <row r="24" spans="1:10">
      <c r="A24" s="5"/>
      <c r="B24" s="5"/>
      <c r="C24" s="6"/>
      <c r="E24" s="13">
        <f t="shared" si="1"/>
        <v>21</v>
      </c>
      <c r="F24" s="14">
        <v>15.675286633586751</v>
      </c>
      <c r="G24" s="14">
        <v>0.53073876361871963</v>
      </c>
      <c r="H24" s="14">
        <f t="shared" si="2"/>
        <v>27.067676944554702</v>
      </c>
      <c r="I24" s="14">
        <f t="shared" si="3"/>
        <v>-149.99498321036242</v>
      </c>
      <c r="J24" s="15">
        <f t="shared" si="0"/>
        <v>0.34121488176986625</v>
      </c>
    </row>
    <row r="25" spans="1:10">
      <c r="A25" s="5"/>
      <c r="B25" s="5"/>
      <c r="C25" s="6"/>
      <c r="E25" s="13">
        <f t="shared" si="1"/>
        <v>22</v>
      </c>
      <c r="F25" s="14">
        <v>15.479725256292896</v>
      </c>
      <c r="G25" s="14">
        <v>0.54448939390888307</v>
      </c>
      <c r="H25" s="14">
        <f t="shared" si="2"/>
        <v>28.313448483261919</v>
      </c>
      <c r="I25" s="14">
        <f t="shared" si="3"/>
        <v>-140.16115964760064</v>
      </c>
      <c r="J25" s="15">
        <f t="shared" si="0"/>
        <v>0.31927886971492497</v>
      </c>
    </row>
    <row r="26" spans="1:10">
      <c r="A26" s="5"/>
      <c r="B26" s="5"/>
      <c r="C26" s="6"/>
      <c r="E26" s="13">
        <f t="shared" si="1"/>
        <v>23</v>
      </c>
      <c r="F26" s="14">
        <v>15.28670692217117</v>
      </c>
      <c r="G26" s="14">
        <v>0.55760289391972084</v>
      </c>
      <c r="H26" s="14">
        <f t="shared" si="2"/>
        <v>29.552953377745204</v>
      </c>
      <c r="I26" s="14">
        <f t="shared" si="3"/>
        <v>-128.6981363849786</v>
      </c>
      <c r="J26" s="15">
        <f t="shared" si="0"/>
        <v>0.29851095076825085</v>
      </c>
    </row>
    <row r="27" spans="1:10">
      <c r="A27" s="5"/>
      <c r="B27" s="5"/>
      <c r="C27" s="6"/>
      <c r="E27" s="13">
        <f t="shared" si="1"/>
        <v>24</v>
      </c>
      <c r="F27" s="14">
        <v>15.096193821037167</v>
      </c>
      <c r="G27" s="14">
        <v>0.57026329983818203</v>
      </c>
      <c r="H27" s="14">
        <f t="shared" si="2"/>
        <v>30.79421819126183</v>
      </c>
      <c r="I27" s="14">
        <f t="shared" si="3"/>
        <v>-115.5740747424535</v>
      </c>
      <c r="J27" s="15">
        <f t="shared" si="0"/>
        <v>0.27875381482104356</v>
      </c>
    </row>
    <row r="28" spans="1:10">
      <c r="A28" s="5"/>
      <c r="B28" s="5"/>
      <c r="C28" s="6"/>
      <c r="E28" s="13">
        <f t="shared" si="1"/>
        <v>25</v>
      </c>
      <c r="F28" s="14">
        <v>14.908147267294741</v>
      </c>
      <c r="G28" s="14">
        <v>0.58257243323975694</v>
      </c>
      <c r="H28" s="14">
        <f t="shared" si="2"/>
        <v>32.041483828186628</v>
      </c>
      <c r="I28" s="14">
        <f t="shared" si="3"/>
        <v>-100.75221967641069</v>
      </c>
      <c r="J28" s="15">
        <f t="shared" si="0"/>
        <v>0.25990719302227361</v>
      </c>
    </row>
    <row r="29" spans="1:10">
      <c r="A29" s="5"/>
      <c r="B29" s="5"/>
      <c r="C29" s="6"/>
      <c r="E29" s="13">
        <f t="shared" si="1"/>
        <v>26</v>
      </c>
      <c r="F29" s="14">
        <v>14.722529345958705</v>
      </c>
      <c r="G29" s="14">
        <v>0.59454615993043802</v>
      </c>
      <c r="H29" s="14">
        <f t="shared" si="2"/>
        <v>33.294584956104529</v>
      </c>
      <c r="I29" s="14">
        <f t="shared" si="3"/>
        <v>-84.195208459793079</v>
      </c>
      <c r="J29" s="15">
        <f t="shared" si="0"/>
        <v>0.24193004283720609</v>
      </c>
    </row>
    <row r="30" spans="1:10">
      <c r="A30" s="5"/>
      <c r="B30" s="5"/>
      <c r="C30" s="6"/>
      <c r="E30" s="13">
        <f t="shared" si="1"/>
        <v>27</v>
      </c>
      <c r="F30" s="14">
        <v>14.539303852850912</v>
      </c>
      <c r="G30" s="14">
        <v>0.60611917041866115</v>
      </c>
      <c r="H30" s="14">
        <f t="shared" si="2"/>
        <v>34.548792713863683</v>
      </c>
      <c r="I30" s="14">
        <f t="shared" si="3"/>
        <v>-65.869623767976179</v>
      </c>
      <c r="J30" s="15">
        <f t="shared" si="0"/>
        <v>0.22483691229097119</v>
      </c>
    </row>
    <row r="31" spans="1:10">
      <c r="A31" s="5"/>
      <c r="B31" s="5"/>
      <c r="C31" s="6"/>
      <c r="E31" s="13">
        <f t="shared" si="1"/>
        <v>28</v>
      </c>
      <c r="F31" s="14">
        <v>14.358435290193622</v>
      </c>
      <c r="G31" s="14">
        <v>0.61714022954051573</v>
      </c>
      <c r="H31" s="14">
        <f t="shared" si="2"/>
        <v>35.79413331334991</v>
      </c>
      <c r="I31" s="14">
        <f t="shared" si="3"/>
        <v>-45.751318220179414</v>
      </c>
      <c r="J31" s="15">
        <f t="shared" si="0"/>
        <v>0.20870060759530468</v>
      </c>
    </row>
    <row r="32" spans="1:10">
      <c r="E32" s="13">
        <f t="shared" si="1"/>
        <v>29</v>
      </c>
      <c r="F32" s="14">
        <v>14.179889551882956</v>
      </c>
      <c r="G32" s="14">
        <v>0.6275974233260404</v>
      </c>
      <c r="H32" s="14">
        <f t="shared" si="2"/>
        <v>37.028247976236386</v>
      </c>
      <c r="I32" s="14">
        <f t="shared" si="3"/>
        <v>-23.817986160229573</v>
      </c>
      <c r="J32" s="15">
        <f t="shared" si="0"/>
        <v>0.19350120842397367</v>
      </c>
    </row>
    <row r="33" spans="5:10">
      <c r="E33" s="13">
        <f t="shared" si="1"/>
        <v>30</v>
      </c>
      <c r="F33" s="14">
        <v>14.003631351520895</v>
      </c>
      <c r="G33" s="14">
        <v>0.63829962814786567</v>
      </c>
      <c r="H33" s="14">
        <f t="shared" si="2"/>
        <v>38.297977688871939</v>
      </c>
      <c r="I33" s="14">
        <f t="shared" si="3"/>
        <v>4.5391687919504875E-7</v>
      </c>
      <c r="J33" s="15">
        <f t="shared" ref="J33" si="4">$B$5^E33*($B$7*LOG(F33)+(1-$B$7)*LOG(1-G33))</f>
        <v>7.7597129799089545E-2</v>
      </c>
    </row>
    <row r="34" spans="5:10" ht="15.75" thickBot="1">
      <c r="E34" s="21" t="s">
        <v>8</v>
      </c>
      <c r="F34" s="22" t="s">
        <v>0</v>
      </c>
      <c r="G34" s="22"/>
      <c r="H34" s="22" t="s">
        <v>0</v>
      </c>
      <c r="I34" s="22" t="s">
        <v>0</v>
      </c>
      <c r="J34" s="23">
        <f>SUM(J3:J33)</f>
        <v>17.493287553408525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2019-02-09T06:20:48Z</dcterms:modified>
</cp:coreProperties>
</file>