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MAC\EXCEL\"/>
    </mc:Choice>
  </mc:AlternateContent>
  <bookViews>
    <workbookView xWindow="0" yWindow="0" windowWidth="24000" windowHeight="9735"/>
  </bookViews>
  <sheets>
    <sheet name="Hoja1" sheetId="1" r:id="rId1"/>
    <sheet name="Hoja2" sheetId="2" r:id="rId2"/>
    <sheet name="Hoja3" sheetId="3" r:id="rId3"/>
  </sheets>
  <definedNames>
    <definedName name="Alpha">Hoja1!$B$8</definedName>
    <definedName name="Beta">Hoja1!$B$9</definedName>
    <definedName name="Delta">Hoja1!$B$11</definedName>
    <definedName name="Gamma">Hoja1!$B$10</definedName>
    <definedName name="Ita">Hoja1!$B$13</definedName>
    <definedName name="Theta">Hoja1!$B$12</definedName>
    <definedName name="x1bar_0">Hoja1!$B$20</definedName>
    <definedName name="x1bar_1">Hoja1!$C$20</definedName>
    <definedName name="x2bar_0">Hoja1!$B$21</definedName>
    <definedName name="x2bar_1">Hoja1!$C$21</definedName>
    <definedName name="x2bar0">Hoja1!$B$21</definedName>
    <definedName name="z1_0">Hoja1!$B$16</definedName>
    <definedName name="z1_1">Hoja1!$C$16</definedName>
    <definedName name="z2_0">Hoja1!$B$17</definedName>
    <definedName name="z2_1">Hoja1!$C$17</definedName>
  </definedNames>
  <calcPr calcId="162913"/>
</workbook>
</file>

<file path=xl/calcChain.xml><?xml version="1.0" encoding="utf-8"?>
<calcChain xmlns="http://schemas.openxmlformats.org/spreadsheetml/2006/main">
  <c r="C25" i="1" l="1"/>
  <c r="C24" i="1"/>
  <c r="B21" i="1"/>
  <c r="B20" i="1"/>
  <c r="C21" i="1"/>
  <c r="C20" i="1"/>
  <c r="B25" i="1"/>
  <c r="B24" i="1"/>
  <c r="E4" i="1" l="1"/>
  <c r="E5" i="1" s="1"/>
  <c r="F3" i="1" l="1"/>
  <c r="E6" i="1"/>
  <c r="E7" i="1" s="1"/>
  <c r="E8" i="1" s="1"/>
  <c r="E9" i="1" s="1"/>
  <c r="E10" i="1" s="1"/>
  <c r="E11" i="1" s="1"/>
  <c r="G3" i="1"/>
  <c r="I3" i="1" l="1"/>
  <c r="G4" i="1" s="1"/>
  <c r="H3" i="1"/>
  <c r="F4" i="1" s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B29" i="1"/>
  <c r="B28" i="1"/>
  <c r="H4" i="1" l="1"/>
  <c r="F5" i="1" s="1"/>
  <c r="I4" i="1"/>
  <c r="G5" i="1" s="1"/>
  <c r="I5" i="1" l="1"/>
  <c r="G6" i="1" s="1"/>
  <c r="H5" i="1"/>
  <c r="F6" i="1" s="1"/>
  <c r="H6" i="1" l="1"/>
  <c r="F7" i="1" s="1"/>
  <c r="I6" i="1"/>
  <c r="G7" i="1" s="1"/>
  <c r="H7" i="1" l="1"/>
  <c r="F8" i="1" s="1"/>
  <c r="I7" i="1"/>
  <c r="G8" i="1" s="1"/>
  <c r="H8" i="1" l="1"/>
  <c r="F9" i="1" s="1"/>
  <c r="I8" i="1"/>
  <c r="G9" i="1" s="1"/>
  <c r="I9" i="1" l="1"/>
  <c r="G10" i="1" s="1"/>
  <c r="H9" i="1"/>
  <c r="F10" i="1" s="1"/>
  <c r="H10" i="1" l="1"/>
  <c r="F11" i="1" s="1"/>
  <c r="I10" i="1"/>
  <c r="G11" i="1" s="1"/>
  <c r="H11" i="1" l="1"/>
  <c r="I11" i="1"/>
  <c r="F12" i="1" l="1"/>
  <c r="G12" i="1"/>
  <c r="I12" i="1" l="1"/>
  <c r="G13" i="1" s="1"/>
  <c r="H12" i="1"/>
  <c r="F13" i="1" s="1"/>
  <c r="H13" i="1" l="1"/>
  <c r="F14" i="1" s="1"/>
  <c r="I13" i="1"/>
  <c r="G14" i="1" s="1"/>
  <c r="I14" i="1" l="1"/>
  <c r="G15" i="1" s="1"/>
  <c r="H14" i="1"/>
  <c r="F15" i="1" s="1"/>
  <c r="I15" i="1" l="1"/>
  <c r="G16" i="1" s="1"/>
  <c r="H15" i="1"/>
  <c r="F16" i="1" s="1"/>
  <c r="H16" i="1" l="1"/>
  <c r="F17" i="1" s="1"/>
  <c r="I16" i="1"/>
  <c r="G17" i="1" s="1"/>
  <c r="H17" i="1" l="1"/>
  <c r="F18" i="1" s="1"/>
  <c r="I17" i="1"/>
  <c r="G18" i="1" s="1"/>
  <c r="I18" i="1" l="1"/>
  <c r="G19" i="1" s="1"/>
  <c r="H18" i="1"/>
  <c r="F19" i="1" s="1"/>
  <c r="I19" i="1" l="1"/>
  <c r="G20" i="1" s="1"/>
  <c r="H19" i="1"/>
  <c r="F20" i="1" s="1"/>
  <c r="H20" i="1" l="1"/>
  <c r="F21" i="1" s="1"/>
  <c r="I20" i="1"/>
  <c r="G21" i="1" s="1"/>
  <c r="H21" i="1" l="1"/>
  <c r="F22" i="1" s="1"/>
  <c r="I21" i="1"/>
  <c r="G22" i="1" s="1"/>
  <c r="I22" i="1" l="1"/>
  <c r="G23" i="1" s="1"/>
  <c r="H22" i="1"/>
  <c r="F23" i="1" s="1"/>
  <c r="H23" i="1" l="1"/>
  <c r="F24" i="1" s="1"/>
  <c r="I23" i="1"/>
  <c r="G24" i="1" s="1"/>
  <c r="I24" i="1" l="1"/>
  <c r="G25" i="1" s="1"/>
  <c r="H24" i="1"/>
  <c r="F25" i="1" s="1"/>
  <c r="H25" i="1" l="1"/>
  <c r="F26" i="1" s="1"/>
  <c r="I25" i="1"/>
  <c r="G26" i="1" s="1"/>
  <c r="I26" i="1" l="1"/>
  <c r="G27" i="1" s="1"/>
  <c r="H26" i="1"/>
  <c r="F27" i="1" s="1"/>
  <c r="I27" i="1" l="1"/>
  <c r="G28" i="1" s="1"/>
  <c r="H27" i="1"/>
  <c r="F28" i="1" s="1"/>
  <c r="H28" i="1" l="1"/>
  <c r="F29" i="1" s="1"/>
  <c r="I28" i="1"/>
  <c r="G29" i="1" s="1"/>
  <c r="H29" i="1" l="1"/>
  <c r="F30" i="1" s="1"/>
  <c r="I29" i="1"/>
  <c r="G30" i="1" s="1"/>
  <c r="I30" i="1" l="1"/>
  <c r="G31" i="1" s="1"/>
  <c r="H30" i="1"/>
  <c r="F31" i="1" s="1"/>
  <c r="I31" i="1" l="1"/>
  <c r="G32" i="1" s="1"/>
  <c r="H31" i="1"/>
  <c r="F32" i="1" s="1"/>
  <c r="H32" i="1" l="1"/>
  <c r="F33" i="1" s="1"/>
  <c r="I32" i="1"/>
  <c r="G33" i="1" s="1"/>
  <c r="H33" i="1" l="1"/>
  <c r="I33" i="1"/>
</calcChain>
</file>

<file path=xl/sharedStrings.xml><?xml version="1.0" encoding="utf-8"?>
<sst xmlns="http://schemas.openxmlformats.org/spreadsheetml/2006/main" count="43" uniqueCount="38">
  <si>
    <t xml:space="preserve"> </t>
  </si>
  <si>
    <t>Variables endógenas</t>
  </si>
  <si>
    <t>Parámetros</t>
  </si>
  <si>
    <t>Alpha</t>
  </si>
  <si>
    <t>Beta</t>
  </si>
  <si>
    <t>Gamma</t>
  </si>
  <si>
    <t>Delta</t>
  </si>
  <si>
    <t>Ita</t>
  </si>
  <si>
    <t>Variables exógenas</t>
  </si>
  <si>
    <t>Tiempo</t>
  </si>
  <si>
    <t>EE Inicial</t>
  </si>
  <si>
    <t>EE Final</t>
  </si>
  <si>
    <t>Valores propios</t>
  </si>
  <si>
    <t>EJERCICIO 1: Ejemplo de sistema dinámico</t>
  </si>
  <si>
    <t>Variación respecto al tiempo</t>
  </si>
  <si>
    <t>Valor Final</t>
  </si>
  <si>
    <t>Valor Inicial</t>
  </si>
  <si>
    <t>Parte real</t>
  </si>
  <si>
    <t>Parte imaginaria</t>
  </si>
  <si>
    <t>Condición Estabilidad</t>
  </si>
  <si>
    <t>Estado Estacionario</t>
  </si>
  <si>
    <t>Theta</t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</si>
  <si>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</si>
  <si>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</si>
  <si>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</si>
  <si>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</si>
  <si>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x</t>
    </r>
    <r>
      <rPr>
        <vertAlign val="subscript"/>
        <sz val="11"/>
        <rFont val="Times New Roman"/>
        <family val="1"/>
      </rPr>
      <t>1</t>
    </r>
  </si>
  <si>
    <r>
      <t>∆x</t>
    </r>
    <r>
      <rPr>
        <vertAlign val="subscript"/>
        <sz val="11"/>
        <rFont val="Times New Roman"/>
        <family val="1"/>
      </rPr>
      <t>1</t>
    </r>
  </si>
  <si>
    <r>
      <t>x</t>
    </r>
    <r>
      <rPr>
        <vertAlign val="subscript"/>
        <sz val="11"/>
        <rFont val="Times New Roman"/>
        <family val="1"/>
      </rPr>
      <t>2</t>
    </r>
  </si>
  <si>
    <r>
      <t>∆x</t>
    </r>
    <r>
      <rPr>
        <vertAlign val="subscript"/>
        <sz val="11"/>
        <rFont val="Times New Roman"/>
        <family val="1"/>
      </rPr>
      <t>2</t>
    </r>
  </si>
  <si>
    <r>
      <t>z</t>
    </r>
    <r>
      <rPr>
        <vertAlign val="subscript"/>
        <sz val="11"/>
        <rFont val="Times New Roman"/>
        <family val="1"/>
      </rPr>
      <t>1</t>
    </r>
  </si>
  <si>
    <r>
      <t>z</t>
    </r>
    <r>
      <rPr>
        <vertAlign val="subscript"/>
        <sz val="11"/>
        <rFont val="Times New Roman"/>
        <family val="1"/>
      </rPr>
      <t>2</t>
    </r>
  </si>
  <si>
    <r>
      <t>Estado Estacionario x</t>
    </r>
    <r>
      <rPr>
        <vertAlign val="subscript"/>
        <sz val="11"/>
        <rFont val="Times New Roman"/>
        <family val="1"/>
      </rPr>
      <t>1</t>
    </r>
  </si>
  <si>
    <r>
      <t>Estado Estacionario x</t>
    </r>
    <r>
      <rPr>
        <vertAlign val="subscript"/>
        <sz val="11"/>
        <rFont val="Times New Roman"/>
        <family val="1"/>
      </rPr>
      <t>2</t>
    </r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</si>
  <si>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</si>
  <si>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</si>
  <si>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t>Módulo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</si>
  <si>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Módulo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</si>
</sst>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bscript"/>
      <sz val="11"/>
      <name val="Times New Roman"/>
      <family val="1"/>
    </font>
    <font>
      <b/>
      <sz val="11"/>
      <color theme="0" tint="-4.9989318521683403E-2"/>
      <name val="Times New Roman"/>
      <family val="1"/>
    </font>
    <font>
      <b/>
      <vertAlign val="subscript"/>
      <sz val="11"/>
      <color theme="0" tint="-4.9989318521683403E-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 tint="-4.9989318521683403E-2"/>
      <name val="Times New Roman"/>
      <family val="1"/>
    </font>
    <font>
      <sz val="11"/>
      <color theme="0" tint="-4.9989318521683403E-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3" borderId="3" xfId="0" applyFont="1" applyFill="1" applyBorder="1" applyAlignment="1"/>
    <xf numFmtId="0" fontId="7" fillId="3" borderId="0" xfId="0" applyFont="1" applyFill="1" applyBorder="1" applyAlignment="1"/>
    <xf numFmtId="0" fontId="7" fillId="3" borderId="6" xfId="0" applyFont="1" applyFill="1" applyBorder="1" applyAlignment="1">
      <alignment vertical="center"/>
    </xf>
    <xf numFmtId="0" fontId="7" fillId="3" borderId="4" xfId="0" applyFont="1" applyFill="1" applyBorder="1" applyAlignment="1"/>
    <xf numFmtId="0" fontId="7" fillId="3" borderId="7" xfId="0" applyFont="1" applyFill="1" applyBorder="1" applyAlignment="1"/>
    <xf numFmtId="0" fontId="7" fillId="3" borderId="8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2" fontId="7" fillId="3" borderId="6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2" fontId="7" fillId="3" borderId="8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2" fontId="7" fillId="3" borderId="0" xfId="0" applyNumberFormat="1" applyFont="1" applyFill="1" applyBorder="1" applyAlignment="1">
      <alignment horizontal="right" vertical="center"/>
    </xf>
    <xf numFmtId="2" fontId="7" fillId="3" borderId="6" xfId="0" applyNumberFormat="1" applyFont="1" applyFill="1" applyBorder="1" applyAlignment="1">
      <alignment horizontal="right" vertical="center"/>
    </xf>
    <xf numFmtId="2" fontId="7" fillId="3" borderId="7" xfId="0" applyNumberFormat="1" applyFont="1" applyFill="1" applyBorder="1" applyAlignment="1">
      <alignment horizontal="right" vertical="center"/>
    </xf>
    <xf numFmtId="2" fontId="7" fillId="3" borderId="8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vertical="center"/>
    </xf>
    <xf numFmtId="2" fontId="7" fillId="3" borderId="7" xfId="0" applyNumberFormat="1" applyFont="1" applyFill="1" applyBorder="1" applyAlignment="1">
      <alignment vertical="center"/>
    </xf>
    <xf numFmtId="165" fontId="7" fillId="3" borderId="6" xfId="0" applyNumberFormat="1" applyFont="1" applyFill="1" applyBorder="1" applyAlignment="1">
      <alignment vertical="center"/>
    </xf>
    <xf numFmtId="165" fontId="7" fillId="3" borderId="8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right" vertical="center"/>
    </xf>
    <xf numFmtId="165" fontId="7" fillId="3" borderId="6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right" vertical="center"/>
    </xf>
    <xf numFmtId="165" fontId="7" fillId="3" borderId="8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5" fontId="7" fillId="3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Variable x2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4089709762531"/>
          <c:y val="0.1606425702811245"/>
          <c:w val="0.8289104612559115"/>
          <c:h val="0.62382852478379325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B7-4D96-8992-87F81A245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2216"/>
        <c:axId val="515813784"/>
      </c:lineChart>
      <c:catAx>
        <c:axId val="51581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6007991745095206"/>
              <c:y val="0.9192073279996620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37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1581378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  <a:miter lim="800000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2216"/>
        <c:crosses val="autoZero"/>
        <c:crossBetween val="between"/>
      </c:valAx>
      <c:spPr>
        <a:noFill/>
        <a:ln w="25400">
          <a:noFill/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  <a:miter lim="800000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Variable x1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67237247517985"/>
          <c:y val="0.16239996043252411"/>
          <c:w val="0.82648443125133308"/>
          <c:h val="0.63370797577741567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Hoja1!$F$3:$F$33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04-45AA-AABF-6E0E7CF09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6528"/>
        <c:axId val="515815744"/>
      </c:lineChart>
      <c:catAx>
        <c:axId val="51581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3897173803142681"/>
              <c:y val="0.9192073279996620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574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158157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15816528"/>
        <c:crosses val="autoZero"/>
        <c:crossBetween val="between"/>
      </c:valAx>
      <c:spPr>
        <a:noFill/>
        <a:ln w="25400">
          <a:noFill/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chemeClr val="bg2">
          <a:lumMod val="50000"/>
        </a:schemeClr>
      </a:solidFill>
      <a:prstDash val="solid"/>
      <a:miter lim="800000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8659</xdr:colOff>
      <xdr:row>17</xdr:row>
      <xdr:rowOff>157596</xdr:rowOff>
    </xdr:from>
    <xdr:to>
      <xdr:col>14</xdr:col>
      <xdr:colOff>560659</xdr:colOff>
      <xdr:row>32</xdr:row>
      <xdr:rowOff>79869</xdr:rowOff>
    </xdr:to>
    <xdr:graphicFrame macro="">
      <xdr:nvGraphicFramePr>
        <xdr:cNvPr id="1067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13853</xdr:rowOff>
    </xdr:from>
    <xdr:to>
      <xdr:col>14</xdr:col>
      <xdr:colOff>552000</xdr:colOff>
      <xdr:row>15</xdr:row>
      <xdr:rowOff>109308</xdr:rowOff>
    </xdr:to>
    <xdr:graphicFrame macro="">
      <xdr:nvGraphicFramePr>
        <xdr:cNvPr id="106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abSelected="1" zoomScale="110" zoomScaleNormal="110" workbookViewId="0">
      <selection activeCell="E2" sqref="E2:I33"/>
    </sheetView>
  </sheetViews>
  <sheetFormatPr baseColWidth="10" defaultColWidth="11.42578125" defaultRowHeight="12.75" x14ac:dyDescent="0.2"/>
  <cols>
    <col min="1" max="1" width="24.5703125" style="1" customWidth="1"/>
    <col min="2" max="2" width="11.42578125" style="1"/>
    <col min="3" max="3" width="15.7109375" style="1" customWidth="1"/>
    <col min="4" max="4" width="8.42578125" style="1" customWidth="1"/>
    <col min="5" max="5" width="9.42578125" style="1" customWidth="1"/>
    <col min="6" max="7" width="9.140625" style="1" customWidth="1"/>
    <col min="8" max="8" width="8.7109375" style="1" customWidth="1"/>
    <col min="9" max="9" width="8.28515625" style="1" customWidth="1"/>
    <col min="10" max="10" width="7.5703125" style="1" customWidth="1"/>
    <col min="11" max="16384" width="11.42578125" style="1"/>
  </cols>
  <sheetData>
    <row r="1" spans="1:57" ht="13.9" customHeight="1" thickBot="1" x14ac:dyDescent="0.25">
      <c r="A1" s="10" t="s">
        <v>13</v>
      </c>
      <c r="B1" s="11"/>
      <c r="C1" s="12"/>
      <c r="D1" s="6"/>
      <c r="E1" s="6"/>
      <c r="F1" s="6"/>
      <c r="G1" s="6"/>
      <c r="H1" s="6"/>
      <c r="I1" s="6"/>
      <c r="J1" s="5"/>
      <c r="K1" s="5"/>
      <c r="L1" s="5"/>
      <c r="M1" s="5"/>
      <c r="N1" s="5"/>
      <c r="O1" s="5"/>
      <c r="BB1" s="2"/>
    </row>
    <row r="2" spans="1:57" ht="13.9" customHeight="1" thickBot="1" x14ac:dyDescent="0.35">
      <c r="A2" s="6" t="s">
        <v>0</v>
      </c>
      <c r="B2" s="6"/>
      <c r="C2" s="6"/>
      <c r="D2" s="6"/>
      <c r="E2" s="45" t="s">
        <v>9</v>
      </c>
      <c r="F2" s="46" t="s">
        <v>22</v>
      </c>
      <c r="G2" s="46" t="s">
        <v>23</v>
      </c>
      <c r="H2" s="46" t="s">
        <v>24</v>
      </c>
      <c r="I2" s="47" t="s">
        <v>25</v>
      </c>
      <c r="J2" s="5"/>
      <c r="K2" s="5"/>
      <c r="L2" s="5"/>
      <c r="M2" s="5"/>
      <c r="N2" s="5"/>
      <c r="O2" s="5"/>
      <c r="BB2" s="3"/>
      <c r="BC2" s="3"/>
      <c r="BD2" s="3"/>
    </row>
    <row r="3" spans="1:57" ht="13.9" customHeight="1" x14ac:dyDescent="0.2">
      <c r="A3" s="39" t="s">
        <v>1</v>
      </c>
      <c r="B3" s="40" t="s">
        <v>14</v>
      </c>
      <c r="C3" s="41"/>
      <c r="D3" s="6"/>
      <c r="E3" s="33">
        <v>0</v>
      </c>
      <c r="F3" s="44">
        <f>x1bar_0</f>
        <v>4</v>
      </c>
      <c r="G3" s="44">
        <f>x2bar_0</f>
        <v>4</v>
      </c>
      <c r="H3" s="34">
        <f>-Alpha*F3+Beta*G3+Theta*z1_0</f>
        <v>0</v>
      </c>
      <c r="I3" s="35">
        <f>Gamma*F3-Delta*G3+Ita*z2_0</f>
        <v>0</v>
      </c>
      <c r="J3" s="5"/>
      <c r="K3" s="5"/>
      <c r="L3" s="5"/>
      <c r="M3" s="5"/>
      <c r="N3" s="5"/>
      <c r="O3" s="5"/>
    </row>
    <row r="4" spans="1:57" ht="13.9" customHeight="1" x14ac:dyDescent="0.3">
      <c r="A4" s="13" t="s">
        <v>26</v>
      </c>
      <c r="B4" s="14" t="s">
        <v>27</v>
      </c>
      <c r="C4" s="15"/>
      <c r="D4" s="6"/>
      <c r="E4" s="33">
        <f>E3+1</f>
        <v>1</v>
      </c>
      <c r="F4" s="44">
        <f t="shared" ref="F4:F7" si="0">F3+H3</f>
        <v>4</v>
      </c>
      <c r="G4" s="44">
        <f t="shared" ref="G4:G8" si="1">G3+I3</f>
        <v>4</v>
      </c>
      <c r="H4" s="34">
        <f t="shared" ref="H4:H33" si="2">-Alpha*F4+Beta*G4+Theta*z1_1</f>
        <v>0</v>
      </c>
      <c r="I4" s="35">
        <f t="shared" ref="I4" si="3">Gamma*F4-Delta*G4+Ita*z2_1</f>
        <v>0</v>
      </c>
      <c r="J4" s="5"/>
      <c r="K4" s="5"/>
      <c r="L4" s="5"/>
      <c r="M4" s="5"/>
      <c r="N4" s="5"/>
      <c r="O4" s="5"/>
    </row>
    <row r="5" spans="1:57" ht="13.9" customHeight="1" thickBot="1" x14ac:dyDescent="0.35">
      <c r="A5" s="16" t="s">
        <v>28</v>
      </c>
      <c r="B5" s="17" t="s">
        <v>29</v>
      </c>
      <c r="C5" s="18"/>
      <c r="D5" s="6"/>
      <c r="E5" s="33">
        <f>E4+1</f>
        <v>2</v>
      </c>
      <c r="F5" s="44">
        <f t="shared" si="0"/>
        <v>4</v>
      </c>
      <c r="G5" s="44">
        <f t="shared" si="1"/>
        <v>4</v>
      </c>
      <c r="H5" s="34">
        <f t="shared" si="2"/>
        <v>0</v>
      </c>
      <c r="I5" s="35">
        <f t="shared" ref="I5:I33" si="4">Gamma*F5-Delta*G5+Ita*z2_1</f>
        <v>0</v>
      </c>
      <c r="J5" s="5"/>
      <c r="K5" s="5"/>
      <c r="L5" s="5"/>
      <c r="M5" s="5"/>
      <c r="N5" s="5"/>
      <c r="O5" s="5"/>
    </row>
    <row r="6" spans="1:57" ht="13.9" customHeight="1" thickBot="1" x14ac:dyDescent="0.25">
      <c r="A6" s="6"/>
      <c r="B6" s="6"/>
      <c r="C6" s="6"/>
      <c r="D6" s="6"/>
      <c r="E6" s="33">
        <f t="shared" ref="E6:E33" si="5">E5+1</f>
        <v>3</v>
      </c>
      <c r="F6" s="44">
        <f t="shared" si="0"/>
        <v>4</v>
      </c>
      <c r="G6" s="44">
        <f t="shared" si="1"/>
        <v>4</v>
      </c>
      <c r="H6" s="34">
        <f t="shared" si="2"/>
        <v>0</v>
      </c>
      <c r="I6" s="35">
        <f t="shared" si="4"/>
        <v>0</v>
      </c>
      <c r="J6" s="5"/>
      <c r="K6" s="5"/>
      <c r="L6" s="5"/>
      <c r="M6" s="5"/>
      <c r="N6" s="5"/>
      <c r="O6" s="5"/>
      <c r="BE6" s="4"/>
    </row>
    <row r="7" spans="1:57" ht="13.9" customHeight="1" x14ac:dyDescent="0.2">
      <c r="A7" s="39" t="s">
        <v>2</v>
      </c>
      <c r="B7" s="41"/>
      <c r="C7" s="6"/>
      <c r="D7" s="6"/>
      <c r="E7" s="33">
        <f t="shared" si="5"/>
        <v>4</v>
      </c>
      <c r="F7" s="44">
        <f t="shared" si="0"/>
        <v>4</v>
      </c>
      <c r="G7" s="44">
        <f t="shared" si="1"/>
        <v>4</v>
      </c>
      <c r="H7" s="34">
        <f t="shared" si="2"/>
        <v>0</v>
      </c>
      <c r="I7" s="35">
        <f t="shared" si="4"/>
        <v>0</v>
      </c>
      <c r="J7" s="5"/>
      <c r="K7" s="5"/>
      <c r="L7" s="5"/>
      <c r="M7" s="5"/>
      <c r="N7" s="5"/>
      <c r="O7" s="5"/>
    </row>
    <row r="8" spans="1:57" ht="13.9" customHeight="1" x14ac:dyDescent="0.2">
      <c r="A8" s="19" t="s">
        <v>3</v>
      </c>
      <c r="B8" s="20">
        <v>0.5</v>
      </c>
      <c r="C8" s="6"/>
      <c r="D8" s="6"/>
      <c r="E8" s="33">
        <f t="shared" si="5"/>
        <v>5</v>
      </c>
      <c r="F8" s="44">
        <f>F7+H7</f>
        <v>4</v>
      </c>
      <c r="G8" s="44">
        <f t="shared" si="1"/>
        <v>4</v>
      </c>
      <c r="H8" s="34">
        <f t="shared" si="2"/>
        <v>0</v>
      </c>
      <c r="I8" s="35">
        <f t="shared" si="4"/>
        <v>0</v>
      </c>
      <c r="J8" s="5"/>
      <c r="K8" s="5"/>
      <c r="L8" s="5"/>
      <c r="M8" s="5"/>
      <c r="N8" s="5"/>
      <c r="O8" s="5"/>
    </row>
    <row r="9" spans="1:57" ht="13.9" customHeight="1" x14ac:dyDescent="0.2">
      <c r="A9" s="19" t="s">
        <v>4</v>
      </c>
      <c r="B9" s="20">
        <v>0.25</v>
      </c>
      <c r="C9" s="6" t="s">
        <v>0</v>
      </c>
      <c r="D9" s="6"/>
      <c r="E9" s="33">
        <f t="shared" si="5"/>
        <v>6</v>
      </c>
      <c r="F9" s="44">
        <f t="shared" ref="F9:F32" si="6">F8+H8</f>
        <v>4</v>
      </c>
      <c r="G9" s="44">
        <f t="shared" ref="G9:G32" si="7">G8+I8</f>
        <v>4</v>
      </c>
      <c r="H9" s="34">
        <f t="shared" si="2"/>
        <v>0</v>
      </c>
      <c r="I9" s="35">
        <f t="shared" si="4"/>
        <v>0</v>
      </c>
      <c r="J9" s="5"/>
      <c r="K9" s="5"/>
      <c r="L9" s="5"/>
      <c r="M9" s="5"/>
      <c r="N9" s="5"/>
      <c r="O9" s="5"/>
    </row>
    <row r="10" spans="1:57" ht="13.9" customHeight="1" x14ac:dyDescent="0.2">
      <c r="A10" s="19" t="s">
        <v>5</v>
      </c>
      <c r="B10" s="20">
        <v>0.25</v>
      </c>
      <c r="C10" s="6"/>
      <c r="D10" s="6"/>
      <c r="E10" s="33">
        <f t="shared" si="5"/>
        <v>7</v>
      </c>
      <c r="F10" s="44">
        <f t="shared" si="6"/>
        <v>4</v>
      </c>
      <c r="G10" s="44">
        <f t="shared" si="7"/>
        <v>4</v>
      </c>
      <c r="H10" s="34">
        <f t="shared" si="2"/>
        <v>0</v>
      </c>
      <c r="I10" s="35">
        <f t="shared" si="4"/>
        <v>0</v>
      </c>
      <c r="J10" s="5"/>
      <c r="K10" s="5" t="s">
        <v>0</v>
      </c>
      <c r="L10" s="5"/>
      <c r="M10" s="5"/>
      <c r="N10" s="5"/>
      <c r="O10" s="5"/>
    </row>
    <row r="11" spans="1:57" ht="13.9" customHeight="1" x14ac:dyDescent="0.2">
      <c r="A11" s="19" t="s">
        <v>6</v>
      </c>
      <c r="B11" s="20">
        <v>0.5</v>
      </c>
      <c r="C11" s="6"/>
      <c r="D11" s="6"/>
      <c r="E11" s="33">
        <f t="shared" si="5"/>
        <v>8</v>
      </c>
      <c r="F11" s="44">
        <f t="shared" si="6"/>
        <v>4</v>
      </c>
      <c r="G11" s="44">
        <f t="shared" si="7"/>
        <v>4</v>
      </c>
      <c r="H11" s="34">
        <f t="shared" si="2"/>
        <v>0</v>
      </c>
      <c r="I11" s="35">
        <f t="shared" si="4"/>
        <v>0</v>
      </c>
      <c r="J11" s="5"/>
      <c r="K11" s="5"/>
      <c r="L11" s="5"/>
      <c r="M11" s="5"/>
      <c r="N11" s="5"/>
      <c r="O11" s="5"/>
    </row>
    <row r="12" spans="1:57" ht="13.9" customHeight="1" x14ac:dyDescent="0.2">
      <c r="A12" s="19" t="s">
        <v>21</v>
      </c>
      <c r="B12" s="20">
        <v>1</v>
      </c>
      <c r="C12" s="6"/>
      <c r="D12" s="6"/>
      <c r="E12" s="33">
        <f t="shared" si="5"/>
        <v>9</v>
      </c>
      <c r="F12" s="44">
        <f t="shared" ref="F12:F13" si="8">F11+H11</f>
        <v>4</v>
      </c>
      <c r="G12" s="44">
        <f t="shared" ref="G12:G13" si="9">G11+I11</f>
        <v>4</v>
      </c>
      <c r="H12" s="34">
        <f t="shared" si="2"/>
        <v>0</v>
      </c>
      <c r="I12" s="35">
        <f t="shared" si="4"/>
        <v>0</v>
      </c>
      <c r="J12" s="5"/>
      <c r="K12" s="5"/>
      <c r="L12" s="5"/>
      <c r="M12" s="5"/>
      <c r="N12" s="5"/>
      <c r="O12" s="5"/>
    </row>
    <row r="13" spans="1:57" ht="13.9" customHeight="1" thickBot="1" x14ac:dyDescent="0.25">
      <c r="A13" s="21" t="s">
        <v>7</v>
      </c>
      <c r="B13" s="22">
        <v>1</v>
      </c>
      <c r="C13" s="7" t="s">
        <v>0</v>
      </c>
      <c r="D13" s="6"/>
      <c r="E13" s="33">
        <f t="shared" si="5"/>
        <v>10</v>
      </c>
      <c r="F13" s="44">
        <f t="shared" si="8"/>
        <v>4</v>
      </c>
      <c r="G13" s="44">
        <f t="shared" si="9"/>
        <v>4</v>
      </c>
      <c r="H13" s="34">
        <f t="shared" si="2"/>
        <v>0</v>
      </c>
      <c r="I13" s="35">
        <f t="shared" si="4"/>
        <v>0</v>
      </c>
      <c r="J13" s="5"/>
      <c r="K13" s="5"/>
      <c r="L13" s="5"/>
      <c r="M13" s="5"/>
      <c r="N13" s="5"/>
      <c r="O13" s="5"/>
    </row>
    <row r="14" spans="1:57" ht="13.9" customHeight="1" thickBot="1" x14ac:dyDescent="0.25">
      <c r="A14" s="8"/>
      <c r="B14" s="8"/>
      <c r="C14" s="9" t="s">
        <v>0</v>
      </c>
      <c r="D14" s="6"/>
      <c r="E14" s="33">
        <f t="shared" si="5"/>
        <v>11</v>
      </c>
      <c r="F14" s="44">
        <f t="shared" si="6"/>
        <v>4</v>
      </c>
      <c r="G14" s="44">
        <f t="shared" si="7"/>
        <v>4</v>
      </c>
      <c r="H14" s="34">
        <f t="shared" si="2"/>
        <v>0</v>
      </c>
      <c r="I14" s="35">
        <f t="shared" si="4"/>
        <v>0</v>
      </c>
      <c r="J14" s="5"/>
      <c r="K14" s="5"/>
      <c r="L14" s="5"/>
      <c r="M14" s="5"/>
      <c r="N14" s="5"/>
      <c r="O14" s="5"/>
    </row>
    <row r="15" spans="1:57" ht="13.9" customHeight="1" x14ac:dyDescent="0.2">
      <c r="A15" s="39" t="s">
        <v>8</v>
      </c>
      <c r="B15" s="42" t="s">
        <v>16</v>
      </c>
      <c r="C15" s="43" t="s">
        <v>15</v>
      </c>
      <c r="D15" s="6"/>
      <c r="E15" s="33">
        <f t="shared" si="5"/>
        <v>12</v>
      </c>
      <c r="F15" s="44">
        <f t="shared" si="6"/>
        <v>4</v>
      </c>
      <c r="G15" s="44">
        <f t="shared" si="7"/>
        <v>4</v>
      </c>
      <c r="H15" s="34">
        <f t="shared" si="2"/>
        <v>0</v>
      </c>
      <c r="I15" s="35">
        <f t="shared" si="4"/>
        <v>0</v>
      </c>
      <c r="J15" s="5"/>
      <c r="K15" s="5"/>
      <c r="L15" s="5"/>
      <c r="M15" s="5"/>
      <c r="N15" s="5"/>
      <c r="O15" s="5"/>
    </row>
    <row r="16" spans="1:57" ht="13.9" customHeight="1" x14ac:dyDescent="0.3">
      <c r="A16" s="13" t="s">
        <v>30</v>
      </c>
      <c r="B16" s="23">
        <v>1</v>
      </c>
      <c r="C16" s="15">
        <v>1</v>
      </c>
      <c r="D16" s="6"/>
      <c r="E16" s="33">
        <f t="shared" si="5"/>
        <v>13</v>
      </c>
      <c r="F16" s="44">
        <f t="shared" si="6"/>
        <v>4</v>
      </c>
      <c r="G16" s="44">
        <f t="shared" si="7"/>
        <v>4</v>
      </c>
      <c r="H16" s="34">
        <f t="shared" si="2"/>
        <v>0</v>
      </c>
      <c r="I16" s="35">
        <f t="shared" si="4"/>
        <v>0</v>
      </c>
      <c r="J16" s="5"/>
      <c r="K16" s="5"/>
      <c r="L16" s="5"/>
      <c r="M16" s="5"/>
      <c r="N16" s="5"/>
      <c r="O16" s="5"/>
    </row>
    <row r="17" spans="1:15" ht="13.9" customHeight="1" thickBot="1" x14ac:dyDescent="0.35">
      <c r="A17" s="16" t="s">
        <v>31</v>
      </c>
      <c r="B17" s="24">
        <v>1</v>
      </c>
      <c r="C17" s="18">
        <v>1</v>
      </c>
      <c r="D17" s="6"/>
      <c r="E17" s="33">
        <f t="shared" si="5"/>
        <v>14</v>
      </c>
      <c r="F17" s="44">
        <f t="shared" si="6"/>
        <v>4</v>
      </c>
      <c r="G17" s="44">
        <f t="shared" si="7"/>
        <v>4</v>
      </c>
      <c r="H17" s="34">
        <f t="shared" si="2"/>
        <v>0</v>
      </c>
      <c r="I17" s="35">
        <f t="shared" si="4"/>
        <v>0</v>
      </c>
      <c r="J17" s="5"/>
      <c r="K17" s="5"/>
      <c r="L17" s="5"/>
      <c r="M17" s="5"/>
      <c r="N17" s="5"/>
      <c r="O17" s="5"/>
    </row>
    <row r="18" spans="1:15" ht="13.9" customHeight="1" thickBot="1" x14ac:dyDescent="0.25">
      <c r="A18" s="6"/>
      <c r="B18" s="6"/>
      <c r="C18" s="6"/>
      <c r="D18" s="6"/>
      <c r="E18" s="33">
        <f t="shared" si="5"/>
        <v>15</v>
      </c>
      <c r="F18" s="44">
        <f t="shared" si="6"/>
        <v>4</v>
      </c>
      <c r="G18" s="44">
        <f t="shared" si="7"/>
        <v>4</v>
      </c>
      <c r="H18" s="34">
        <f t="shared" si="2"/>
        <v>0</v>
      </c>
      <c r="I18" s="35">
        <f t="shared" si="4"/>
        <v>0</v>
      </c>
      <c r="J18" s="5"/>
      <c r="K18" s="5"/>
      <c r="L18" s="5"/>
      <c r="M18" s="5"/>
      <c r="N18" s="5"/>
      <c r="O18" s="5"/>
    </row>
    <row r="19" spans="1:15" ht="13.9" customHeight="1" x14ac:dyDescent="0.2">
      <c r="A19" s="39" t="s">
        <v>20</v>
      </c>
      <c r="B19" s="42" t="s">
        <v>10</v>
      </c>
      <c r="C19" s="43" t="s">
        <v>11</v>
      </c>
      <c r="D19" s="6"/>
      <c r="E19" s="33">
        <f t="shared" si="5"/>
        <v>16</v>
      </c>
      <c r="F19" s="44">
        <f t="shared" si="6"/>
        <v>4</v>
      </c>
      <c r="G19" s="44">
        <f t="shared" si="7"/>
        <v>4</v>
      </c>
      <c r="H19" s="34">
        <f t="shared" si="2"/>
        <v>0</v>
      </c>
      <c r="I19" s="35">
        <f t="shared" si="4"/>
        <v>0</v>
      </c>
      <c r="J19" s="5"/>
      <c r="K19" s="5"/>
      <c r="L19" s="5"/>
      <c r="M19" s="5"/>
      <c r="N19" s="5"/>
      <c r="O19" s="5"/>
    </row>
    <row r="20" spans="1:15" ht="13.9" customHeight="1" x14ac:dyDescent="0.2">
      <c r="A20" s="19" t="s">
        <v>32</v>
      </c>
      <c r="B20" s="25">
        <f>Theta*Delta/(Alpha*Delta-Gamma*Beta)*z1_0+Beta*Ita/(Alpha*Delta-Gamma*Beta)*z2_0</f>
        <v>4</v>
      </c>
      <c r="C20" s="26">
        <f>Delta/(Theta*(Alpha*Delta-Gamma*Beta))*z1_1+Beta/(Ita*(Alpha*Delta-Gamma*Beta))*z2_1</f>
        <v>4</v>
      </c>
      <c r="D20" s="6"/>
      <c r="E20" s="33">
        <f t="shared" si="5"/>
        <v>17</v>
      </c>
      <c r="F20" s="44">
        <f t="shared" si="6"/>
        <v>4</v>
      </c>
      <c r="G20" s="44">
        <f t="shared" si="7"/>
        <v>4</v>
      </c>
      <c r="H20" s="34">
        <f t="shared" si="2"/>
        <v>0</v>
      </c>
      <c r="I20" s="35">
        <f t="shared" si="4"/>
        <v>0</v>
      </c>
      <c r="J20" s="5"/>
      <c r="K20" s="5"/>
      <c r="L20" s="5"/>
      <c r="M20" s="5"/>
      <c r="N20" s="5"/>
      <c r="O20" s="5"/>
    </row>
    <row r="21" spans="1:15" ht="13.9" customHeight="1" thickBot="1" x14ac:dyDescent="0.25">
      <c r="A21" s="21" t="s">
        <v>33</v>
      </c>
      <c r="B21" s="27">
        <f>Theta*Gamma/(Alpha*Delta-Gamma*Beta)*z1_0+Alpha*Ita/(Alpha*Delta-Gamma*Beta)*z2_0</f>
        <v>4</v>
      </c>
      <c r="C21" s="28">
        <f>Gamma/(Theta*(Alpha*Delta-Gamma*Beta))*z1_1+Alpha/(Ita*(Alpha*Delta-Gamma*Beta))*z2_1</f>
        <v>4</v>
      </c>
      <c r="D21" s="6"/>
      <c r="E21" s="33">
        <f t="shared" si="5"/>
        <v>18</v>
      </c>
      <c r="F21" s="44">
        <f t="shared" si="6"/>
        <v>4</v>
      </c>
      <c r="G21" s="44">
        <f t="shared" si="7"/>
        <v>4</v>
      </c>
      <c r="H21" s="34">
        <f t="shared" si="2"/>
        <v>0</v>
      </c>
      <c r="I21" s="35">
        <f t="shared" si="4"/>
        <v>0</v>
      </c>
      <c r="J21" s="5"/>
      <c r="K21" s="5"/>
      <c r="L21" s="5"/>
      <c r="M21" s="5"/>
      <c r="N21" s="5"/>
      <c r="O21" s="5"/>
    </row>
    <row r="22" spans="1:15" ht="13.9" customHeight="1" thickBot="1" x14ac:dyDescent="0.25">
      <c r="A22" s="6"/>
      <c r="B22" s="6"/>
      <c r="C22" s="6"/>
      <c r="D22" s="6"/>
      <c r="E22" s="33">
        <f t="shared" si="5"/>
        <v>19</v>
      </c>
      <c r="F22" s="44">
        <f t="shared" si="6"/>
        <v>4</v>
      </c>
      <c r="G22" s="44">
        <f t="shared" si="7"/>
        <v>4</v>
      </c>
      <c r="H22" s="34">
        <f t="shared" si="2"/>
        <v>0</v>
      </c>
      <c r="I22" s="35">
        <f t="shared" si="4"/>
        <v>0</v>
      </c>
      <c r="J22" s="5"/>
      <c r="K22" s="5"/>
      <c r="L22" s="5"/>
      <c r="M22" s="5"/>
      <c r="N22" s="5"/>
      <c r="O22" s="5"/>
    </row>
    <row r="23" spans="1:15" ht="13.9" customHeight="1" x14ac:dyDescent="0.2">
      <c r="A23" s="39" t="s">
        <v>12</v>
      </c>
      <c r="B23" s="42" t="s">
        <v>17</v>
      </c>
      <c r="C23" s="43" t="s">
        <v>18</v>
      </c>
      <c r="D23" s="6"/>
      <c r="E23" s="33">
        <f t="shared" si="5"/>
        <v>20</v>
      </c>
      <c r="F23" s="44">
        <f t="shared" si="6"/>
        <v>4</v>
      </c>
      <c r="G23" s="44">
        <f t="shared" si="7"/>
        <v>4</v>
      </c>
      <c r="H23" s="34">
        <f t="shared" si="2"/>
        <v>0</v>
      </c>
      <c r="I23" s="35">
        <f t="shared" si="4"/>
        <v>0</v>
      </c>
      <c r="J23" s="5"/>
      <c r="K23" s="5"/>
      <c r="L23" s="5"/>
      <c r="M23" s="5"/>
      <c r="N23" s="5"/>
      <c r="O23" s="5"/>
    </row>
    <row r="24" spans="1:15" ht="13.9" customHeight="1" x14ac:dyDescent="0.3">
      <c r="A24" s="13" t="s">
        <v>34</v>
      </c>
      <c r="B24" s="29">
        <f>IF((Alpha+Delta)^2-4*(Alpha*Delta-Gamma*Beta)&gt;0,(-(Alpha+Delta)+SQRT((Alpha+Delta)^2-4*(Alpha*Delta-Gamma*Beta)))/2,(-(Alpha+Delta))/2)</f>
        <v>-0.25</v>
      </c>
      <c r="C24" s="20">
        <f>IF((Alpha+Delta)^2-4*(Alpha*Delta-Gamma*Beta)&gt;0, 0, +SQRT(-((Alpha+Delta)^2-4*(Alpha*Delta-Gamma*Beta)))/2)</f>
        <v>0</v>
      </c>
      <c r="D24" s="6"/>
      <c r="E24" s="33">
        <f t="shared" si="5"/>
        <v>21</v>
      </c>
      <c r="F24" s="44">
        <f t="shared" si="6"/>
        <v>4</v>
      </c>
      <c r="G24" s="44">
        <f t="shared" si="7"/>
        <v>4</v>
      </c>
      <c r="H24" s="34">
        <f t="shared" si="2"/>
        <v>0</v>
      </c>
      <c r="I24" s="35">
        <f t="shared" si="4"/>
        <v>0</v>
      </c>
      <c r="J24" s="5"/>
      <c r="K24" s="5"/>
      <c r="L24" s="5"/>
      <c r="M24" s="5"/>
      <c r="N24" s="5"/>
      <c r="O24" s="5"/>
    </row>
    <row r="25" spans="1:15" ht="13.9" customHeight="1" thickBot="1" x14ac:dyDescent="0.35">
      <c r="A25" s="16" t="s">
        <v>35</v>
      </c>
      <c r="B25" s="30">
        <f>IF((Alpha+Delta)^2-4*(Alpha*Delta-Gamma*Beta)&gt;0,(-(Alpha+Delta)-SQRT((Alpha+Delta)^2-4*(Alpha*Delta-Gamma*Beta)))/2,(-(Alpha+Delta))/2)</f>
        <v>-0.75</v>
      </c>
      <c r="C25" s="22">
        <f>IF((Alpha+Delta)^2-4*(Alpha*Delta-Gamma*Beta)&gt;0, 0, -SQRT(-((Alpha+Delta)^2-4*(Alpha*Delta-Gamma*Beta)))/2)</f>
        <v>0</v>
      </c>
      <c r="D25" s="6"/>
      <c r="E25" s="33">
        <f t="shared" si="5"/>
        <v>22</v>
      </c>
      <c r="F25" s="44">
        <f t="shared" si="6"/>
        <v>4</v>
      </c>
      <c r="G25" s="44">
        <f t="shared" si="7"/>
        <v>4</v>
      </c>
      <c r="H25" s="34">
        <f t="shared" si="2"/>
        <v>0</v>
      </c>
      <c r="I25" s="35">
        <f t="shared" si="4"/>
        <v>0</v>
      </c>
      <c r="J25" s="5"/>
      <c r="K25" s="5"/>
      <c r="L25" s="5"/>
      <c r="M25" s="5"/>
      <c r="N25" s="5"/>
      <c r="O25" s="5"/>
    </row>
    <row r="26" spans="1:15" ht="13.9" customHeight="1" thickBot="1" x14ac:dyDescent="0.25">
      <c r="A26" s="6"/>
      <c r="B26" s="6"/>
      <c r="C26" s="6"/>
      <c r="D26" s="6"/>
      <c r="E26" s="33">
        <f t="shared" si="5"/>
        <v>23</v>
      </c>
      <c r="F26" s="44">
        <f t="shared" si="6"/>
        <v>4</v>
      </c>
      <c r="G26" s="44">
        <f t="shared" si="7"/>
        <v>4</v>
      </c>
      <c r="H26" s="34">
        <f t="shared" si="2"/>
        <v>0</v>
      </c>
      <c r="I26" s="35">
        <f t="shared" si="4"/>
        <v>0</v>
      </c>
      <c r="J26" s="5"/>
      <c r="K26" s="5"/>
      <c r="L26" s="5"/>
      <c r="M26" s="5"/>
      <c r="N26" s="5"/>
      <c r="O26" s="5"/>
    </row>
    <row r="27" spans="1:15" ht="13.9" customHeight="1" x14ac:dyDescent="0.2">
      <c r="A27" s="39" t="s">
        <v>19</v>
      </c>
      <c r="B27" s="41"/>
      <c r="C27" s="6"/>
      <c r="D27" s="6"/>
      <c r="E27" s="33">
        <f t="shared" si="5"/>
        <v>24</v>
      </c>
      <c r="F27" s="44">
        <f t="shared" si="6"/>
        <v>4</v>
      </c>
      <c r="G27" s="44">
        <f t="shared" si="7"/>
        <v>4</v>
      </c>
      <c r="H27" s="34">
        <f t="shared" si="2"/>
        <v>0</v>
      </c>
      <c r="I27" s="35">
        <f t="shared" si="4"/>
        <v>0</v>
      </c>
      <c r="J27" s="5"/>
      <c r="K27" s="5"/>
      <c r="L27" s="5"/>
      <c r="M27" s="5"/>
      <c r="N27" s="5"/>
      <c r="O27" s="5"/>
    </row>
    <row r="28" spans="1:15" ht="13.9" customHeight="1" x14ac:dyDescent="0.3">
      <c r="A28" s="13" t="s">
        <v>36</v>
      </c>
      <c r="B28" s="31">
        <f>IF(C24=0,ABS(1+B24),SQRT((1+B24)^2+C24^2))</f>
        <v>0.75</v>
      </c>
      <c r="C28" s="6"/>
      <c r="D28" s="6"/>
      <c r="E28" s="33">
        <f t="shared" si="5"/>
        <v>25</v>
      </c>
      <c r="F28" s="44">
        <f t="shared" si="6"/>
        <v>4</v>
      </c>
      <c r="G28" s="44">
        <f t="shared" si="7"/>
        <v>4</v>
      </c>
      <c r="H28" s="34">
        <f t="shared" si="2"/>
        <v>0</v>
      </c>
      <c r="I28" s="35">
        <f t="shared" si="4"/>
        <v>0</v>
      </c>
      <c r="J28" s="5"/>
      <c r="K28" s="5"/>
      <c r="L28" s="5"/>
      <c r="M28" s="5"/>
      <c r="N28" s="5"/>
      <c r="O28" s="5"/>
    </row>
    <row r="29" spans="1:15" ht="13.9" customHeight="1" thickBot="1" x14ac:dyDescent="0.35">
      <c r="A29" s="16" t="s">
        <v>37</v>
      </c>
      <c r="B29" s="32">
        <f>IF(C25=0,ABS(1+B25),SQRT((1+B25)^2+C25^2))</f>
        <v>0.25</v>
      </c>
      <c r="C29" s="6"/>
      <c r="D29" s="6"/>
      <c r="E29" s="33">
        <f t="shared" si="5"/>
        <v>26</v>
      </c>
      <c r="F29" s="44">
        <f t="shared" si="6"/>
        <v>4</v>
      </c>
      <c r="G29" s="44">
        <f t="shared" si="7"/>
        <v>4</v>
      </c>
      <c r="H29" s="34">
        <f t="shared" si="2"/>
        <v>0</v>
      </c>
      <c r="I29" s="35">
        <f t="shared" si="4"/>
        <v>0</v>
      </c>
      <c r="J29" s="5"/>
      <c r="K29" s="5"/>
      <c r="L29" s="5"/>
      <c r="M29" s="5"/>
      <c r="N29" s="5"/>
      <c r="O29" s="5"/>
    </row>
    <row r="30" spans="1:15" ht="13.9" customHeight="1" x14ac:dyDescent="0.2">
      <c r="A30" s="6"/>
      <c r="B30" s="6"/>
      <c r="C30" s="6"/>
      <c r="D30" s="6"/>
      <c r="E30" s="33">
        <f t="shared" si="5"/>
        <v>27</v>
      </c>
      <c r="F30" s="44">
        <f t="shared" si="6"/>
        <v>4</v>
      </c>
      <c r="G30" s="44">
        <f t="shared" si="7"/>
        <v>4</v>
      </c>
      <c r="H30" s="34">
        <f t="shared" si="2"/>
        <v>0</v>
      </c>
      <c r="I30" s="35">
        <f t="shared" si="4"/>
        <v>0</v>
      </c>
      <c r="J30" s="5"/>
      <c r="K30" s="5"/>
      <c r="L30" s="5"/>
      <c r="M30" s="5"/>
      <c r="N30" s="5"/>
      <c r="O30" s="5"/>
    </row>
    <row r="31" spans="1:15" ht="13.9" customHeight="1" x14ac:dyDescent="0.2">
      <c r="A31" s="6"/>
      <c r="B31" s="6"/>
      <c r="C31" s="6"/>
      <c r="D31" s="6"/>
      <c r="E31" s="33">
        <f t="shared" si="5"/>
        <v>28</v>
      </c>
      <c r="F31" s="44">
        <f t="shared" si="6"/>
        <v>4</v>
      </c>
      <c r="G31" s="44">
        <f t="shared" si="7"/>
        <v>4</v>
      </c>
      <c r="H31" s="34">
        <f t="shared" si="2"/>
        <v>0</v>
      </c>
      <c r="I31" s="35">
        <f t="shared" si="4"/>
        <v>0</v>
      </c>
      <c r="J31" s="5"/>
      <c r="K31" s="5"/>
      <c r="L31" s="5"/>
      <c r="M31" s="5"/>
      <c r="N31" s="5"/>
      <c r="O31" s="5"/>
    </row>
    <row r="32" spans="1:15" ht="13.9" customHeight="1" x14ac:dyDescent="0.2">
      <c r="A32" s="6"/>
      <c r="B32" s="6"/>
      <c r="C32" s="6"/>
      <c r="D32" s="6"/>
      <c r="E32" s="33">
        <f t="shared" si="5"/>
        <v>29</v>
      </c>
      <c r="F32" s="44">
        <f t="shared" si="6"/>
        <v>4</v>
      </c>
      <c r="G32" s="44">
        <f t="shared" si="7"/>
        <v>4</v>
      </c>
      <c r="H32" s="34">
        <f t="shared" si="2"/>
        <v>0</v>
      </c>
      <c r="I32" s="35">
        <f t="shared" si="4"/>
        <v>0</v>
      </c>
      <c r="J32" s="5"/>
      <c r="K32" s="5"/>
      <c r="L32" s="5"/>
      <c r="M32" s="5"/>
      <c r="N32" s="5"/>
      <c r="O32" s="5"/>
    </row>
    <row r="33" spans="1:15" ht="13.9" customHeight="1" thickBot="1" x14ac:dyDescent="0.25">
      <c r="A33" s="6"/>
      <c r="B33" s="6"/>
      <c r="C33" s="6" t="s">
        <v>0</v>
      </c>
      <c r="D33" s="6"/>
      <c r="E33" s="36">
        <f t="shared" si="5"/>
        <v>30</v>
      </c>
      <c r="F33" s="48">
        <f t="shared" ref="F33" si="10">F32+H32</f>
        <v>4</v>
      </c>
      <c r="G33" s="48">
        <f t="shared" ref="G33" si="11">G32+I32</f>
        <v>4</v>
      </c>
      <c r="H33" s="37">
        <f t="shared" si="2"/>
        <v>0</v>
      </c>
      <c r="I33" s="38">
        <f t="shared" si="4"/>
        <v>0</v>
      </c>
      <c r="J33" s="5"/>
      <c r="K33" s="5"/>
      <c r="L33" s="5"/>
      <c r="M33" s="5"/>
      <c r="N33" s="5"/>
      <c r="O33" s="5"/>
    </row>
    <row r="34" spans="1:15" ht="13.9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5"/>
      <c r="K34" s="5"/>
      <c r="L34" s="5"/>
      <c r="M34" s="5"/>
      <c r="N34" s="5"/>
      <c r="O34" s="5"/>
    </row>
    <row r="35" spans="1:15" ht="13.9" customHeight="1" x14ac:dyDescent="0.2"/>
    <row r="36" spans="1:15" ht="13.9" customHeight="1" x14ac:dyDescent="0.2"/>
    <row r="37" spans="1:15" ht="13.9" customHeight="1" x14ac:dyDescent="0.2"/>
    <row r="38" spans="1:15" ht="13.9" customHeight="1" x14ac:dyDescent="0.2"/>
    <row r="39" spans="1:15" ht="13.9" customHeight="1" x14ac:dyDescent="0.2"/>
    <row r="40" spans="1:15" ht="13.9" customHeight="1" x14ac:dyDescent="0.2"/>
    <row r="41" spans="1:15" ht="13.9" customHeight="1" x14ac:dyDescent="0.2"/>
    <row r="42" spans="1:15" ht="13.9" customHeight="1" x14ac:dyDescent="0.2"/>
    <row r="43" spans="1:15" ht="13.9" customHeight="1" x14ac:dyDescent="0.2"/>
    <row r="44" spans="1:15" ht="13.9" customHeight="1" x14ac:dyDescent="0.2"/>
    <row r="45" spans="1:15" ht="13.9" customHeight="1" x14ac:dyDescent="0.2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15</vt:i4>
      </vt:variant>
    </vt:vector>
  </HeadingPairs>
  <TitlesOfParts>
    <vt:vector size="18" baseType="lpstr">
      <vt:lpstr>Hoja1</vt:lpstr>
      <vt:lpstr>Hoja2</vt:lpstr>
      <vt:lpstr>Hoja3</vt:lpstr>
      <vt:lpstr>Alpha</vt:lpstr>
      <vt:lpstr>Beta</vt:lpstr>
      <vt:lpstr>Delta</vt:lpstr>
      <vt:lpstr>Gamma</vt:lpstr>
      <vt:lpstr>Ita</vt:lpstr>
      <vt:lpstr>Theta</vt:lpstr>
      <vt:lpstr>x1bar_0</vt:lpstr>
      <vt:lpstr>x1bar_1</vt:lpstr>
      <vt:lpstr>x2bar_0</vt:lpstr>
      <vt:lpstr>x2bar_1</vt:lpstr>
      <vt:lpstr>x2bar0</vt:lpstr>
      <vt:lpstr>z1_0</vt:lpstr>
      <vt:lpstr>z1_1</vt:lpstr>
      <vt:lpstr>z2_0</vt:lpstr>
      <vt:lpstr>z2_1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Anelí Bongers Chicano</cp:lastModifiedBy>
  <dcterms:created xsi:type="dcterms:W3CDTF">2009-07-04T07:41:09Z</dcterms:created>
  <dcterms:modified xsi:type="dcterms:W3CDTF">2018-12-17T19:47:15Z</dcterms:modified>
</cp:coreProperties>
</file>